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backupFile="1" saveExternalLinkValues="0" defaultThemeVersion="124226"/>
  <bookViews>
    <workbookView xWindow="-120" yWindow="-120" windowWidth="20730" windowHeight="11760"/>
  </bookViews>
  <sheets>
    <sheet name="СССР" sheetId="1" r:id="rId1"/>
    <sheet name="СМР" sheetId="2" r:id="rId2"/>
    <sheet name="Благ" sheetId="4" r:id="rId3"/>
    <sheet name="ПНР" sheetId="3" r:id="rId4"/>
  </sheets>
  <definedNames>
    <definedName name="_FilterDatabase" localSheetId="0" hidden="1">СССР!#REF!</definedName>
    <definedName name="_xlnm.Print_Titles" localSheetId="2">Благ!$36:$38</definedName>
    <definedName name="_xlnm.Print_Titles" localSheetId="3">ПНР!$36:$38</definedName>
    <definedName name="_xlnm.Print_Titles" localSheetId="1">СМР!$36:$38</definedName>
    <definedName name="_xlnm.Print_Titles" localSheetId="0">СССР!$17:$17</definedName>
    <definedName name="_xlnm.Print_Area" localSheetId="2">Благ!$A:$L</definedName>
    <definedName name="_xlnm.Print_Area" localSheetId="3">ПНР!$A:$L</definedName>
    <definedName name="_xlnm.Print_Area" localSheetId="1">СМР!$A:$L</definedName>
  </definedName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/>
  <c r="H22" s="1"/>
  <c r="H23" s="1"/>
  <c r="H24" s="1"/>
  <c r="E24"/>
  <c r="F24"/>
  <c r="G24"/>
  <c r="E23"/>
  <c r="F23"/>
  <c r="G23"/>
  <c r="H19"/>
  <c r="E19"/>
  <c r="D19"/>
  <c r="D23" l="1"/>
  <c r="D24" s="1"/>
  <c r="D26" s="1"/>
  <c r="I43"/>
  <c r="F32"/>
  <c r="G32"/>
  <c r="H30"/>
  <c r="G30"/>
  <c r="F28"/>
  <c r="F33" s="1"/>
  <c r="F34" s="1"/>
  <c r="F38" s="1"/>
  <c r="F40" s="1"/>
  <c r="F41" s="1"/>
  <c r="F43" s="1"/>
  <c r="F44" s="1"/>
  <c r="F45" s="1"/>
  <c r="G28"/>
  <c r="G33" s="1"/>
  <c r="G34" s="1"/>
  <c r="F27"/>
  <c r="G27"/>
  <c r="E20"/>
  <c r="E26" s="1"/>
  <c r="E27" s="1"/>
  <c r="E28" s="1"/>
  <c r="E31" s="1"/>
  <c r="E32" s="1"/>
  <c r="E33" s="1"/>
  <c r="E34" s="1"/>
  <c r="E38" s="1"/>
  <c r="E40" s="1"/>
  <c r="E41" s="1"/>
  <c r="E43" s="1"/>
  <c r="E44" s="1"/>
  <c r="E45" s="1"/>
  <c r="F20"/>
  <c r="G20"/>
  <c r="H20"/>
  <c r="D20"/>
  <c r="H26" l="1"/>
  <c r="H27" s="1"/>
  <c r="H28" s="1"/>
  <c r="D27"/>
  <c r="D28" s="1"/>
  <c r="D31" s="1"/>
  <c r="H31" l="1"/>
  <c r="H32" s="1"/>
  <c r="H33" s="1"/>
  <c r="H34" s="1"/>
  <c r="G36" s="1"/>
  <c r="D32"/>
  <c r="D33" s="1"/>
  <c r="D34" s="1"/>
  <c r="D38" s="1"/>
  <c r="D40" s="1"/>
  <c r="D41" s="1"/>
  <c r="D43" s="1"/>
  <c r="D44" s="1"/>
  <c r="D45" s="1"/>
  <c r="H36" l="1"/>
  <c r="H37" s="1"/>
  <c r="H38" s="1"/>
  <c r="H40" s="1"/>
  <c r="H41" s="1"/>
  <c r="H43" s="1"/>
  <c r="H44" s="1"/>
  <c r="H45" s="1"/>
  <c r="G37"/>
  <c r="G38" s="1"/>
  <c r="G40" s="1"/>
  <c r="G41" s="1"/>
  <c r="G43" s="1"/>
  <c r="G44" s="1"/>
  <c r="G45" s="1"/>
</calcChain>
</file>

<file path=xl/sharedStrings.xml><?xml version="1.0" encoding="utf-8"?>
<sst xmlns="http://schemas.openxmlformats.org/spreadsheetml/2006/main" count="1626" uniqueCount="435">
  <si>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</si>
  <si>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</si>
  <si>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</si>
  <si>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</si>
  <si>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</si>
  <si>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</si>
  <si>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</si>
  <si>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</si>
  <si>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</si>
  <si>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</si>
  <si>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</si>
  <si>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</si>
  <si>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</si>
  <si>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</si>
  <si>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</si>
  <si>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</si>
  <si>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</si>
  <si>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4 594,38</t>
  </si>
  <si>
    <t xml:space="preserve"> тыс. руб.</t>
  </si>
  <si>
    <t>СВОДНЫЙ СМЕТНЫЙ РАСЧЕТ СТОИМОСТИ РЕКОНСТРУКЦИИ   ССРСС-117</t>
  </si>
  <si>
    <t>"Реконструкция КТП У 203/100 кВА с заменой на КТП" Шигонский район Самарская область</t>
  </si>
  <si>
    <t>2кв 2025г</t>
  </si>
  <si>
    <t>Глава 2. Основные объекты строительства</t>
  </si>
  <si>
    <t>1</t>
  </si>
  <si>
    <t>2</t>
  </si>
  <si>
    <t xml:space="preserve"> ЛС-117-02</t>
  </si>
  <si>
    <t>КЛ-0,4кВ</t>
  </si>
  <si>
    <t>Итого по главе 2:</t>
  </si>
  <si>
    <t>Глава 7. Благоустройство и озеленение территории</t>
  </si>
  <si>
    <t>3</t>
  </si>
  <si>
    <t xml:space="preserve"> ЛС-117-04</t>
  </si>
  <si>
    <t>Благоустройство</t>
  </si>
  <si>
    <t>Итого по главе 7:</t>
  </si>
  <si>
    <t>Итого по главам 1-7:</t>
  </si>
  <si>
    <t>Глава 8. Временные здания и сооружения</t>
  </si>
  <si>
    <t>4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</si>
  <si>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</si>
  <si>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</si>
  <si>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Итого по главе 8:</t>
  </si>
  <si>
    <t>Итого по главам 1-8:</t>
  </si>
  <si>
    <t>Глава 9. Прочие работы и затраты</t>
  </si>
  <si>
    <t>5</t>
  </si>
  <si>
    <t xml:space="preserve"> ЛС-117-03</t>
  </si>
  <si>
    <t>ПНР</t>
  </si>
  <si>
    <t>6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</si>
  <si>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</si>
  <si>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</si>
  <si>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</si>
  <si>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</si>
  <si>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</si>
  <si>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</si>
  <si>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</si>
  <si>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Смета №1</t>
  </si>
  <si>
    <t>Проектные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</si>
  <si>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</si>
  <si>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</si>
  <si>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</si>
  <si>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8</t>
  </si>
  <si>
    <t xml:space="preserve"> 3%</t>
  </si>
  <si>
    <t>Итого:</t>
  </si>
  <si>
    <t>Налоги</t>
  </si>
  <si>
    <t>9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</si>
  <si>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</si>
  <si>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</si>
  <si>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</si>
  <si>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</si>
  <si>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</si>
  <si>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</si>
  <si>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</si>
  <si>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</si>
  <si>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</si>
  <si>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</si>
  <si>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</si>
  <si>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 xml:space="preserve">Наименование программного продукта  
</t>
  </si>
  <si>
    <t>Estimate 2.0</t>
  </si>
  <si>
    <t>Наименование редакции сметных нормативов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</si>
  <si>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1.12.2020 № 774/пр</t>
  </si>
  <si>
    <t>Реквизиты приказа Минстроя России об утверждении дополнений и изменений к сметным нормативам</t>
  </si>
  <si>
    <t>Приказ Минстроя России от 18.03.2022 № 378/пр, Приказ Минстроя России от 26.08.2022 № 703/пр, Приказ Минстроя России от 26.10.2022 № 905/пр, Приказ Минстроя России от 27.12.2022 № 1133/пр, Приказ Минстроя России от 10.02.2023 № 84/пр, Приказ Минстроя России от 11.05.2023 № 335/пр, Приказ Минстроя России от 02.08.2023 № 551/пр, Приказ Минстроя России от 14.11.2023 № 817/пр, Приказ Минстроя России от 16.02.2024 № 102/пр, Приказ Минстроя России от 13.05.2024 №323/пр, Приказ Минстроя России от 09.08.2024 №524/пр, Приказ Минстроя России от 07.11.2024 № 747/пр, Приказ Минстроя России от 07.02.2025 №69/пр, Приказ Минстроя России от 19.05.2025 №299/пр;_x000D_
Приказ Минстроя России от 07.07.2022 № 557/пр, Приказ Минстроя России от 30.01.2024 №55/пр; Приказ Минстроя России от 23.01.2025 №30/пр;_x000D_
Приказ Минстроя России от 02.09.2021 № 636/пр, Приказ Минстроя России от 26.07.2022 № 611/пр, Приказ Минстроя России от 22.04.2022 № 317/пр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</si>
  <si>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№ 326/пр</t>
  </si>
  <si>
    <t>Письмо Минстроя России от 23.05.2025 № 30038-ИФ/09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</si>
  <si>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N 1452</t>
  </si>
  <si>
    <t>Постановление Правительства Самарской области от 09.04.2025 № 190</t>
  </si>
  <si>
    <t>Обоснование принятых текущих цен на строительные ресурсы</t>
  </si>
  <si>
    <t>Сплит-форма аналитики индексов и сметных цен для ценовой зоны Самарская область II кв. 2025 г.</t>
  </si>
  <si>
    <t>Наименование субъекта Российской Федерации</t>
  </si>
  <si>
    <t>Самарская область</t>
  </si>
  <si>
    <t>Наименование зоны субъекта Российской Федерации</t>
  </si>
  <si>
    <t>-</t>
  </si>
  <si>
    <t>(наименование объекта капитального строительства)</t>
  </si>
  <si>
    <t>ЛОКАЛЬНЫЙ СМЕТНЫЙ РАСЧЕТ (СМЕТА) №  ЛС-117-02</t>
  </si>
  <si>
    <t>(наименование работ и затрат)</t>
  </si>
  <si>
    <t>Составлен</t>
  </si>
  <si>
    <t xml:space="preserve">ресурсно-индексным </t>
  </si>
  <si>
    <t>методом</t>
  </si>
  <si>
    <t>Основание</t>
  </si>
  <si>
    <t>2024-ИН-117-ЭС</t>
  </si>
  <si>
    <t>(проектная и (или) иная техническая документация)</t>
  </si>
  <si>
    <t>Составлен(а) в текущем (базисном) уровне цен</t>
  </si>
  <si>
    <t>II кв. 2025 г.</t>
  </si>
  <si>
    <t>Сметная стоимость</t>
  </si>
  <si>
    <t>30,48</t>
  </si>
  <si>
    <t>тыс. руб.</t>
  </si>
  <si>
    <t>Средства на оплату труда рабочих</t>
  </si>
  <si>
    <t>4,45</t>
  </si>
  <si>
    <t>тыс.руб.</t>
  </si>
  <si>
    <t>в том числе:</t>
  </si>
  <si>
    <t>Средства на оплату труда машинистов</t>
  </si>
  <si>
    <t>0,11</t>
  </si>
  <si>
    <t>строительных работ</t>
  </si>
  <si>
    <t>20,95</t>
  </si>
  <si>
    <t xml:space="preserve">Нормативные затраты труда рабочих </t>
  </si>
  <si>
    <t>12,4175</t>
  </si>
  <si>
    <t>чел.-ч</t>
  </si>
  <si>
    <t xml:space="preserve">монтажных работ    </t>
  </si>
  <si>
    <t>9,53</t>
  </si>
  <si>
    <t xml:space="preserve">Нормативные затраты труда машинистов </t>
  </si>
  <si>
    <t>0,2533</t>
  </si>
  <si>
    <t xml:space="preserve">оборудования         </t>
  </si>
  <si>
    <t>0,00</t>
  </si>
  <si>
    <t xml:space="preserve">прочих затрат       </t>
  </si>
  <si>
    <t>№ 
п/п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</si>
  <si>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</si>
  <si>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</si>
  <si>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</si>
  <si>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</si>
  <si>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
единицу измерения</t>
  </si>
  <si>
    <t>коэффи-циенты</t>
  </si>
  <si>
    <t>всего с учетом коэффициентов</t>
  </si>
  <si>
    <t>на единицу измерения
в базисном уровне цен</t>
  </si>
  <si>
    <t>индекс</t>
  </si>
  <si>
    <t>на единицу измерения в текущем уровне цен</t>
  </si>
  <si>
    <t>всего
 в текущем уровне цен</t>
  </si>
  <si>
    <t>Раздел 1. Строительные работы КЛ-0,4 кВ</t>
  </si>
  <si>
    <t>ГЭСН01-02-057-02</t>
  </si>
  <si>
    <t>Разработка грунта вручную в траншеях глубиной до 2 м без креплений с откосами, группа грунтов: 2</t>
  </si>
  <si>
    <t>100 м3</t>
  </si>
  <si>
    <t/>
  </si>
  <si>
    <t>ОТ (ЗТ)</t>
  </si>
  <si>
    <t>1-100-20</t>
  </si>
  <si>
    <t>Средний разряд работы 2,0</t>
  </si>
  <si>
    <t>ЭМ</t>
  </si>
  <si>
    <t>ОТм (ЗТм)</t>
  </si>
  <si>
    <t>М</t>
  </si>
  <si>
    <t>Итого прямые затраты</t>
  </si>
  <si>
    <t>ФОТ</t>
  </si>
  <si>
    <t>Пр/812-001.2</t>
  </si>
  <si>
    <t>Земляные работы,  выполняемые ручным способом (001.2)</t>
  </si>
  <si>
    <t>Пр/774-001.2</t>
  </si>
  <si>
    <t>Всего по позиции</t>
  </si>
  <si>
    <t>ГЭСН01-02-061-01</t>
  </si>
  <si>
    <t>Засыпка вручную траншей, пазух котлованов и ям, группа грунтов: 1</t>
  </si>
  <si>
    <t>1-100-15</t>
  </si>
  <si>
    <t>Средний разряд работы 1,5</t>
  </si>
  <si>
    <t>ГЭСН22-01-001-01</t>
  </si>
  <si>
    <t>Укладка хризотилцементных водопроводных труб с соединением при помощи хризотилцементных муфт диаметром: 100 мм</t>
  </si>
  <si>
    <t>км</t>
  </si>
  <si>
    <t>1-100-36</t>
  </si>
  <si>
    <t>Средний разряд работы 3,6</t>
  </si>
  <si>
    <t>91.05.05-015</t>
  </si>
  <si>
    <t>Краны на автомобильном ходу, грузоподъемность 16 т</t>
  </si>
  <si>
    <t>маш.-ч</t>
  </si>
  <si>
    <t>4-100-060</t>
  </si>
  <si>
    <t>Трудозатраты машинистов разряд 6</t>
  </si>
  <si>
    <t>чел.ч</t>
  </si>
  <si>
    <t>91.10.09-012</t>
  </si>
  <si>
    <t>Установки для гидравлических испытаний трубопроводов, давление нагнетания низкое 0,1 МПа (1 кгс/см2), высокое 10 МПа (100 кгс/см2) при работе от передвижных электростанций</t>
  </si>
  <si>
    <t>91.14.02-001</t>
  </si>
  <si>
    <t>Автомобили бортовые, грузоподъемность до 5 т</t>
  </si>
  <si>
    <t>4-100-040</t>
  </si>
  <si>
    <t>Трудозатраты машинистов разряд 4</t>
  </si>
  <si>
    <t>91.16.01-002</t>
  </si>
  <si>
    <t>Электростанции передвижные, мощность 4 кВт</t>
  </si>
  <si>
    <t>01.7.03.01-0001</t>
  </si>
  <si>
    <t>Вода</t>
  </si>
  <si>
    <t>м3</t>
  </si>
  <si>
    <t>04.3.01.09-0014</t>
  </si>
  <si>
    <t>Раствор готовый кладочный, цементный, М100</t>
  </si>
  <si>
    <t>11.1.03.01-0063</t>
  </si>
  <si>
    <t>Бруски обрезные хвойных пород (ель, сосна), естественной влажности, длина 2-6,5 м, ширина 20-90 мм, толщина 20-90 мм, сорт III</t>
  </si>
  <si>
    <t>24.2.06.04-0019</t>
  </si>
  <si>
    <t>Муфта хризотилцементная к напорным трубам САМ 9, диаметр условного прохода 100 мм</t>
  </si>
  <si>
    <t>шт</t>
  </si>
  <si>
    <t>01.7.19.02</t>
  </si>
  <si>
    <t>Кольца резиновые для хризотилцементных напорных муфт</t>
  </si>
  <si>
    <t>кг</t>
  </si>
  <si>
    <t>24.2.05.03</t>
  </si>
  <si>
    <t>Трубы хризотилцементные напорные</t>
  </si>
  <si>
    <t>м</t>
  </si>
  <si>
    <t>3.1</t>
  </si>
  <si>
    <t>3.2</t>
  </si>
  <si>
    <t>3.3</t>
  </si>
  <si>
    <t>Пр/812-018.0</t>
  </si>
  <si>
    <t>Наружные сети водопровода,  канализации,  теплоснабжения,  газопроводы (018.0)</t>
  </si>
  <si>
    <t>Пр/774-018.0</t>
  </si>
  <si>
    <t>ГЭСН26-02-022-01</t>
  </si>
  <si>
    <t>Огнезащитное покрытие толщиной слоя 1 мм кабелей и проводов</t>
  </si>
  <si>
    <t>100 м2</t>
  </si>
  <si>
    <t>1-100-35</t>
  </si>
  <si>
    <t>Средний разряд работы 3,5</t>
  </si>
  <si>
    <t>91.21.01-012</t>
  </si>
  <si>
    <t>Агрегаты окрасочные высокого давления для окраски поверхностей конструкций, мощность 1 кВт</t>
  </si>
  <si>
    <t>01.7.07.08-0003</t>
  </si>
  <si>
    <t>Мыло хозяйственное твердое 72 %</t>
  </si>
  <si>
    <t>01.7.20.08-0051</t>
  </si>
  <si>
    <t>Ветошь хлопчатобумажная цветная</t>
  </si>
  <si>
    <t>14.2.02.03</t>
  </si>
  <si>
    <t>Краска огнезащитная</t>
  </si>
  <si>
    <t>т</t>
  </si>
  <si>
    <t>Пр/812-020.0</t>
  </si>
  <si>
    <t>Теплоизоляционные работы (020.0)</t>
  </si>
  <si>
    <t>Пр/774-020.0</t>
  </si>
  <si>
    <t>Итого прямые затраты по разделу 1. Строительные работы КЛ-0,4 кВ</t>
  </si>
  <si>
    <t xml:space="preserve">     в том числе</t>
  </si>
  <si>
    <t xml:space="preserve">     оплата труда (ОТ)</t>
  </si>
  <si>
    <t xml:space="preserve">     эксплуатация машин и механизмов</t>
  </si>
  <si>
    <t xml:space="preserve">     оплата труда машинистов (ОТм)</t>
  </si>
  <si>
    <t xml:space="preserve">     материальные ресурсы</t>
  </si>
  <si>
    <t xml:space="preserve">     перевозка</t>
  </si>
  <si>
    <t>Итого ФОТ</t>
  </si>
  <si>
    <t>Итого накладные расходы</t>
  </si>
  <si>
    <t>Итого сметная прибыль</t>
  </si>
  <si>
    <t>Итого оборудование</t>
  </si>
  <si>
    <t>Итого прочие затраты</t>
  </si>
  <si>
    <t>Итого по разделу 1. Строительные работы КЛ-0,4 кВ</t>
  </si>
  <si>
    <t xml:space="preserve">     Справочно</t>
  </si>
  <si>
    <t xml:space="preserve">     материальные ресурсы, отсутствующие в ФРСН</t>
  </si>
  <si>
    <t xml:space="preserve">     оборудование, отсутствующее в ФРСН</t>
  </si>
  <si>
    <t xml:space="preserve">     затраты труда рабочих</t>
  </si>
  <si>
    <t xml:space="preserve">     затраты труда машинистов</t>
  </si>
  <si>
    <t>Раздел 2. Монтажные работы КЛ-0,4кВ</t>
  </si>
  <si>
    <t>ГЭСНм08-02-142-01</t>
  </si>
  <si>
    <t>Устройство постели при одном кабеле в траншее</t>
  </si>
  <si>
    <t>100 м</t>
  </si>
  <si>
    <t>1-100-38</t>
  </si>
  <si>
    <t>Средний разряд работы 3,8</t>
  </si>
  <si>
    <t>5.1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</si>
  <si>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</si>
  <si>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</si>
  <si>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</si>
  <si>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Пр/812-049.3</t>
  </si>
  <si>
    <t>Электротехнические установки на других объектах (049.3)</t>
  </si>
  <si>
    <t>Пр/774-049.3</t>
  </si>
  <si>
    <t>ГЭСНм08-02-143-01</t>
  </si>
  <si>
    <t>Покрытие кабеля, проложенного в траншее: кирпичом одного кабеля</t>
  </si>
  <si>
    <t>6.1</t>
  </si>
  <si>
    <t>ГЭСНм08-02-141-03</t>
  </si>
  <si>
    <t>Кабель до 35 кВ в готовых траншеях без покрытий, масса 1 м: свыше 2 до 3 кг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</si>
  <si>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</si>
  <si>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</si>
  <si>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</si>
  <si>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</si>
  <si>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</si>
  <si>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</si>
  <si>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</si>
  <si>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08.3.07.01-0052</t>
  </si>
  <si>
    <t>Прокат стальной горячекатаный полосовой, марки стали Ст3сп, Ст3пс, размеры 50х5 мм</t>
  </si>
  <si>
    <t>08.3.08.02-0058</t>
  </si>
  <si>
    <t>Уголок стальной горячекатаный равнополочный, марки стали Ст3сп, Ст3пс, ширина полок 35-56 мм, толщина полки 3-5 мм</t>
  </si>
  <si>
    <t>14.4.02.04-0142</t>
  </si>
  <si>
    <t>Краска масляная МА-0115, мумия, сурик железный</t>
  </si>
  <si>
    <t>14.4.03.03-0002</t>
  </si>
  <si>
    <t>Лак битумный БТ-123</t>
  </si>
  <si>
    <t>7.1</t>
  </si>
  <si>
    <t>ГЭСНм08-02-148-03</t>
  </si>
  <si>
    <t>Кабель до 35 кВ в проложенных трубах, блоках и коробах, масса 1 м кабеля: до 3 кг</t>
  </si>
  <si>
    <t>10.3.02.03-0011</t>
  </si>
  <si>
    <t>Припои оловянно-свинцовые бессурьмянистые, марка ПОС30</t>
  </si>
  <si>
    <t>8.1</t>
  </si>
  <si>
    <t>ГЭСНм08-02-147-03</t>
  </si>
  <si>
    <t>Кабель до 35 кВ по установленным конструкциям и лоткам с креплением на поворотах и в конце трассы, масса 1 м кабеля: свыше 2 до 3 кг</t>
  </si>
  <si>
    <t>01.7.15.14-0165</t>
  </si>
  <si>
    <t>Шурупы самонарезающие стальные с полукруглой головкой и прямым шлицем, остроконечные, диаметр 4 мм, длина 40 мм</t>
  </si>
  <si>
    <t>9.1</t>
  </si>
  <si>
    <t>10</t>
  </si>
  <si>
    <t>ГЭСНм08-02-163-01</t>
  </si>
  <si>
    <t>Заделка концевая с термоусаживающимися полиэтиленовыми перчатками для 3-5-жильного кабеля с бумажной изоляцией напряжением до 1 кВ, сечение одной жилы: до 35 мм2</t>
  </si>
  <si>
    <t>01.3.01.01-0001</t>
  </si>
  <si>
    <t>Бензин авиационный Б-70</t>
  </si>
  <si>
    <t>01.3.01.05-0009</t>
  </si>
  <si>
    <t>Парафин нефтяной твердый Т-1</t>
  </si>
  <si>
    <t>10.1</t>
  </si>
  <si>
    <t>11</t>
  </si>
  <si>
    <t>ГЭСНм08-02-167-01</t>
  </si>
  <si>
    <t>Муфта соединительная эпоксидная для 3-5-жильного кабеля напряжением: до 1 кВ, сечение одной жилы до 35 мм2</t>
  </si>
  <si>
    <t>20.2.01.05-0007</t>
  </si>
  <si>
    <t>Гильзы кабельные медные 35 мм</t>
  </si>
  <si>
    <t>100 шт</t>
  </si>
  <si>
    <t>11.1</t>
  </si>
  <si>
    <t>12</t>
  </si>
  <si>
    <t>ГЭСНм10-06-034-28</t>
  </si>
  <si>
    <t>Герметизация канала кабельной канализации: занятого</t>
  </si>
  <si>
    <t>канал</t>
  </si>
  <si>
    <t>1-100-37</t>
  </si>
  <si>
    <t>Средний разряд работы 3,7</t>
  </si>
  <si>
    <t>01.7.14.01-0002</t>
  </si>
  <si>
    <t>Герметик пенополиуретановый (пена монтажная) универсальный, объем 1000 мл</t>
  </si>
  <si>
    <t>12.1</t>
  </si>
  <si>
    <t>12.2</t>
  </si>
  <si>
    <t>Пр/812-051.1</t>
  </si>
  <si>
    <t>Оборудование связи: прокладка и монтаж сетей связи (051.1)</t>
  </si>
  <si>
    <t>Пр/774-051.1</t>
  </si>
  <si>
    <t>Итого прямые затраты по разделу 2. Монтажные работы КЛ-0,4кВ</t>
  </si>
  <si>
    <t>Итого по разделу 2. Монтажные работы КЛ-0,4кВ</t>
  </si>
  <si>
    <t>Раздел 3. Материалы</t>
  </si>
  <si>
    <t>13</t>
  </si>
  <si>
    <t>КП Исх.№336 от 16.06.2025(ВЭЛС)</t>
  </si>
  <si>
    <t>Кабель АВВГ 4х35</t>
  </si>
  <si>
    <t>14</t>
  </si>
  <si>
    <t>КП "ВЭЛС" №122 от 13.03.2025г п.280</t>
  </si>
  <si>
    <t>Муфта кабельная концевая 4ПКТп(б)-1-25/50(Б)нг-LS</t>
  </si>
  <si>
    <t>15</t>
  </si>
  <si>
    <t>КП "ВЭЛС" №122 от 13.03.2025г п.282</t>
  </si>
  <si>
    <t>Муфта кабельная соединительная 4ПСТ(б)-1-25/50(Б)нг-LS</t>
  </si>
  <si>
    <t>16</t>
  </si>
  <si>
    <t>КП №432 от 13.05.25</t>
  </si>
  <si>
    <t>Огнезащитная краска Огракс М</t>
  </si>
  <si>
    <t>17</t>
  </si>
  <si>
    <t>№143 03.03.2025г "ВЭМ"</t>
  </si>
  <si>
    <t>Песок</t>
  </si>
  <si>
    <t>18</t>
  </si>
  <si>
    <t>№285 08.04.2025г  "ВЭМ" п553</t>
  </si>
  <si>
    <t>Труба асбестоцементная , d=110 мм</t>
  </si>
  <si>
    <t>19</t>
  </si>
  <si>
    <t>КП "ВЭЛС" №122 от 13.03.2025г п.551</t>
  </si>
  <si>
    <t>Термоусаживаемые уплотнители кабельных проходов УКПт-120/28(КВТ)</t>
  </si>
  <si>
    <t>20</t>
  </si>
  <si>
    <t>№285 08.04.2025г  "ВЭМ" п169</t>
  </si>
  <si>
    <t>Кирпич строительный М 150</t>
  </si>
  <si>
    <t>21</t>
  </si>
  <si>
    <t>КП "ВЭЛС" №122 от 13.03.2025г п.802</t>
  </si>
  <si>
    <t>Бирка кабельная(кругг 55мм) У-135</t>
  </si>
  <si>
    <t>22</t>
  </si>
  <si>
    <t>№285 08.04.2025г  "ВЭМ" п426</t>
  </si>
  <si>
    <t>Хомут(пластик) 250х4,8мм</t>
  </si>
  <si>
    <t>Итого прямые затраты по разделу 3. Материалы</t>
  </si>
  <si>
    <t>Итого по разделу 3. Материалы</t>
  </si>
  <si>
    <t>ИТОГИ ПО СМЕТЕ</t>
  </si>
  <si>
    <t>ВСЕГО строительные работы</t>
  </si>
  <si>
    <t>в том числе</t>
  </si>
  <si>
    <t>всего прямые затраты</t>
  </si>
  <si>
    <t>всего ФОТ</t>
  </si>
  <si>
    <t>всего накладные расходы</t>
  </si>
  <si>
    <t>всего сметная прибыль</t>
  </si>
  <si>
    <t>ВСЕГО монтажные работы</t>
  </si>
  <si>
    <t>ВСЕГО оборудование</t>
  </si>
  <si>
    <t>ВСЕГО прочие затраты</t>
  </si>
  <si>
    <t>прочие затраты</t>
  </si>
  <si>
    <t>прочие работы</t>
  </si>
  <si>
    <t xml:space="preserve">     прямые затраты</t>
  </si>
  <si>
    <t>ВСЕГО по смете</t>
  </si>
  <si>
    <t>Всего прямые затраты</t>
  </si>
  <si>
    <t>Всего ФОТ</t>
  </si>
  <si>
    <t>Всего накладные расходы</t>
  </si>
  <si>
    <t>Всего сметная прибыль</t>
  </si>
  <si>
    <t>Всего оборудование</t>
  </si>
  <si>
    <t>Всего прочие затраты</t>
  </si>
  <si>
    <t>Справочно</t>
  </si>
  <si>
    <t xml:space="preserve">          материальные ресурсы, отсутствующие в ФРСН</t>
  </si>
  <si>
    <t xml:space="preserve">          оборудование, отсутствующие в ФРСН</t>
  </si>
  <si>
    <t xml:space="preserve">          затраты труда рабочих</t>
  </si>
  <si>
    <t xml:space="preserve">          затраты труда машинистов</t>
  </si>
  <si>
    <t>Прочие работы и затраты</t>
  </si>
  <si>
    <t>Итого</t>
  </si>
  <si>
    <t>Итого по смете</t>
  </si>
  <si>
    <t>Составил</t>
  </si>
  <si>
    <t>Проверил</t>
  </si>
  <si>
    <t>ЛОКАЛЬНЫЙ СМЕТНЫЙ РАСЧЕТ (СМЕТА) №  ЛС-117-03</t>
  </si>
  <si>
    <t>35,45</t>
  </si>
  <si>
    <t>76,085</t>
  </si>
  <si>
    <t>421/пр_2020_прил.10_т.7_п.3_гр.3</t>
  </si>
  <si>
    <t>Производство работ осуществляется в охранной зоне действующей ВЛ, вблизи объектов, находящихся под напряжением, внутри ОКС, внутренняя проводка в которых не обесточена, если это приведет к ограничению действий рабочих в соответствии с требованиями ТБ ЗТ 1,2</t>
  </si>
  <si>
    <t>Пр421/пр.П.8 п.1</t>
  </si>
  <si>
    <t>Вхолостую К 0,8 К 0,8</t>
  </si>
  <si>
    <t>Пр/812-083.0</t>
  </si>
  <si>
    <t>Пусконаладочные работы (за исключением технологического оборудования АЭС) (083.0)</t>
  </si>
  <si>
    <t>Пр/774-083.0</t>
  </si>
  <si>
    <t>2-100-06</t>
  </si>
  <si>
    <t>Рабочий 6 разряда</t>
  </si>
  <si>
    <t>3-200-03</t>
  </si>
  <si>
    <t>Инженер III категории</t>
  </si>
  <si>
    <t>Раздел 2. Пусконаладочные работы КЛ</t>
  </si>
  <si>
    <t>ГЭСНп01-11-024-01</t>
  </si>
  <si>
    <t>Фазировка электрической линии или трансформатора с сетью напряжением: до 1 кВ</t>
  </si>
  <si>
    <t>ГЭСНп01-11-028-01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</si>
  <si>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</si>
  <si>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Итого прямые затраты по разделу 2. Пусконаладочные работы КЛ</t>
  </si>
  <si>
    <t>Итого по разделу 2. Пусконаладочные работы КЛ</t>
  </si>
  <si>
    <t>"Реконструкция КТП У 203/100 кВА с заменой на КТП" Шигонский район Самарская область (КЛ 0,4 кВ 13 м)</t>
  </si>
  <si>
    <t>ПНР КЛ</t>
  </si>
  <si>
    <t>ЛОКАЛЬНЫЙ СМЕТНЫЙ РАСЧЕТ (СМЕТА) №  ЛС-117-04</t>
  </si>
  <si>
    <t>8,43</t>
  </si>
  <si>
    <t>1,64</t>
  </si>
  <si>
    <t>0,03</t>
  </si>
  <si>
    <t>5,2318</t>
  </si>
  <si>
    <t>0,091</t>
  </si>
  <si>
    <t>Раздел 1. Демонтажные работы</t>
  </si>
  <si>
    <t>ГЭСН01-02-057-01</t>
  </si>
  <si>
    <t>Разработка грунта вручную в траншеях глубиной до 2 м без креплений с откосами, группа грунтов: 1</t>
  </si>
  <si>
    <t>1.1</t>
  </si>
  <si>
    <t>45-1</t>
  </si>
  <si>
    <t>Погрузка в автотранспортное средство: грунт растительного слоя (земля, перегной)</t>
  </si>
  <si>
    <t>1т груза</t>
  </si>
  <si>
    <t>1.2</t>
  </si>
  <si>
    <t>02-15-1-01-0011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</si>
  <si>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11 км</t>
  </si>
  <si>
    <t>Итого прямые затраты по разделу 1. Демонтажные работы</t>
  </si>
  <si>
    <t>Итого по разделу 1. Демонтажные работы</t>
  </si>
  <si>
    <t>Раздел 2. Благоустройство постоянное (восстановление газонного покрытия )</t>
  </si>
  <si>
    <t>ГЭСН47-01-046-04</t>
  </si>
  <si>
    <t>Подготовка почвы для устройства партерного и обыкновенного газона с внесением растительной земли слоем 15 см: вручную</t>
  </si>
  <si>
    <t>1-100-22</t>
  </si>
  <si>
    <t>Средний разряд работы 2,2</t>
  </si>
  <si>
    <t>16.2.01.02</t>
  </si>
  <si>
    <t>Земля растительная</t>
  </si>
  <si>
    <t>Пр/812-041.0</t>
  </si>
  <si>
    <t>Озеленение. Защитные лесонасаждения (041.0)</t>
  </si>
  <si>
    <t>Пр/774-041.0</t>
  </si>
  <si>
    <t>ГЭСН47-01-046-05</t>
  </si>
  <si>
    <t>На каждые 5 см изменения толщины слоя добавлять или исключать к нормам с 47-01-046-01 по 47-01-046-04</t>
  </si>
  <si>
    <t>ГЭСН47-01-046-06</t>
  </si>
  <si>
    <t>Посев газонов партерных, мавританских и обыкновенных вручную</t>
  </si>
  <si>
    <t>2-100-02</t>
  </si>
  <si>
    <t>Рабочий 2 разряда</t>
  </si>
  <si>
    <t>2-100-03</t>
  </si>
  <si>
    <t>Рабочий 3 разряда</t>
  </si>
  <si>
    <t>91.13.01-038</t>
  </si>
  <si>
    <t>Машины поливомоечные, вместимость цистерны 6 м3</t>
  </si>
  <si>
    <t>16.2.02.07</t>
  </si>
  <si>
    <t>Семена газонных трав</t>
  </si>
  <si>
    <t>Итого прямые затраты по разделу 2. Благоустройство постоянное (восстановление газонного покрытия )</t>
  </si>
  <si>
    <t>Итого по разделу 2. Благоустройство постоянное (восстановление газонного покрытия )</t>
  </si>
  <si>
    <t>Чернозем</t>
  </si>
  <si>
    <t>№285 08.04.2025г  "ВЭМ" п314</t>
  </si>
  <si>
    <t>Семена</t>
  </si>
</sst>
</file>

<file path=xl/styles.xml><?xml version="1.0" encoding="utf-8"?>
<styleSheet xmlns="http://schemas.openxmlformats.org/spreadsheetml/2006/main">
  <fonts count="23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8"/>
      <name val="Arial Narrow"/>
      <family val="2"/>
      <charset val="204"/>
    </font>
    <font>
      <b/>
      <sz val="10"/>
      <name val="Arial Narrow"/>
      <family val="2"/>
      <charset val="204"/>
    </font>
    <font>
      <i/>
      <sz val="7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Times New Roman"/>
      <family val="1"/>
      <charset val="204"/>
    </font>
    <font>
      <i/>
      <sz val="8"/>
      <name val="Arial Narrow"/>
      <family val="2"/>
      <charset val="204"/>
    </font>
    <font>
      <b/>
      <sz val="7.5"/>
      <name val="Arial Narrow"/>
      <family val="2"/>
      <charset val="204"/>
    </font>
    <font>
      <sz val="7.5"/>
      <name val="Arial Narrow"/>
      <family val="2"/>
      <charset val="204"/>
    </font>
    <font>
      <u/>
      <sz val="7.5"/>
      <name val="Arial Narrow"/>
      <family val="2"/>
      <charset val="204"/>
    </font>
    <font>
      <i/>
      <sz val="7.5"/>
      <name val="Arial Narrow"/>
      <family val="2"/>
      <charset val="204"/>
    </font>
    <font>
      <sz val="7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2" fillId="0" borderId="0" xfId="0" applyNumberFormat="1" applyFont="1" applyFill="1" applyAlignment="1">
      <alignment horizontal="left" vertical="top" wrapText="1"/>
    </xf>
    <xf numFmtId="0" fontId="12" fillId="0" borderId="14" xfId="0" applyNumberFormat="1" applyFont="1" applyFill="1" applyBorder="1" applyAlignment="1">
      <alignment horizontal="left" vertical="top" wrapText="1"/>
    </xf>
    <xf numFmtId="0" fontId="12" fillId="0" borderId="0" xfId="0" applyNumberFormat="1" applyFont="1" applyFill="1"/>
    <xf numFmtId="0" fontId="12" fillId="0" borderId="2" xfId="0" applyNumberFormat="1" applyFont="1" applyFill="1" applyBorder="1" applyAlignment="1">
      <alignment horizontal="left" vertical="top" wrapText="1"/>
    </xf>
    <xf numFmtId="0" fontId="12" fillId="0" borderId="0" xfId="0" applyNumberFormat="1" applyFont="1" applyFill="1" applyAlignment="1">
      <alignment horizontal="left" vertical="top" wrapText="1"/>
    </xf>
    <xf numFmtId="49" fontId="12" fillId="0" borderId="0" xfId="0" applyNumberFormat="1" applyFont="1" applyFill="1" applyAlignment="1">
      <alignment horizontal="justify" vertical="top" wrapText="1"/>
    </xf>
    <xf numFmtId="0" fontId="12" fillId="0" borderId="0" xfId="0" applyNumberFormat="1" applyFont="1" applyFill="1" applyBorder="1" applyAlignment="1">
      <alignment horizontal="left" vertical="top" wrapText="1"/>
    </xf>
    <xf numFmtId="0" fontId="12" fillId="0" borderId="14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top" wrapText="1"/>
    </xf>
    <xf numFmtId="0" fontId="12" fillId="0" borderId="14" xfId="0" applyNumberFormat="1" applyFont="1" applyFill="1" applyBorder="1" applyAlignment="1">
      <alignment horizontal="center" vertical="top" wrapText="1"/>
    </xf>
    <xf numFmtId="0" fontId="12" fillId="0" borderId="15" xfId="0" applyNumberFormat="1" applyFont="1" applyFill="1" applyBorder="1" applyAlignment="1">
      <alignment horizontal="center" vertical="top" wrapText="1"/>
    </xf>
    <xf numFmtId="0" fontId="12" fillId="0" borderId="15" xfId="0" applyNumberFormat="1" applyFont="1" applyFill="1" applyBorder="1" applyAlignment="1">
      <alignment horizontal="center" vertical="top"/>
    </xf>
    <xf numFmtId="0" fontId="12" fillId="0" borderId="16" xfId="0" applyNumberFormat="1" applyFont="1" applyFill="1" applyBorder="1" applyAlignment="1">
      <alignment horizontal="center" vertical="top"/>
    </xf>
    <xf numFmtId="0" fontId="12" fillId="0" borderId="0" xfId="0" applyNumberFormat="1" applyFont="1" applyFill="1" applyBorder="1"/>
    <xf numFmtId="0" fontId="14" fillId="0" borderId="0" xfId="0" applyNumberFormat="1" applyFont="1" applyFill="1" applyBorder="1" applyAlignment="1">
      <alignment horizontal="center" vertical="top" wrapText="1"/>
    </xf>
    <xf numFmtId="49" fontId="13" fillId="0" borderId="2" xfId="0" applyNumberFormat="1" applyFont="1" applyFill="1" applyBorder="1" applyAlignment="1">
      <alignment horizontal="center" vertical="top"/>
    </xf>
    <xf numFmtId="49" fontId="12" fillId="0" borderId="0" xfId="0" applyNumberFormat="1" applyFont="1" applyFill="1" applyAlignment="1">
      <alignment vertical="top"/>
    </xf>
    <xf numFmtId="0" fontId="12" fillId="0" borderId="0" xfId="0" applyNumberFormat="1" applyFont="1" applyFill="1" applyAlignment="1">
      <alignment vertical="top" wrapText="1"/>
    </xf>
    <xf numFmtId="0" fontId="12" fillId="0" borderId="0" xfId="0" applyNumberFormat="1" applyFont="1" applyFill="1" applyAlignment="1">
      <alignment vertical="top"/>
    </xf>
    <xf numFmtId="4" fontId="12" fillId="0" borderId="0" xfId="0" applyNumberFormat="1" applyFont="1" applyFill="1" applyAlignment="1">
      <alignment vertical="top"/>
    </xf>
    <xf numFmtId="49" fontId="15" fillId="0" borderId="0" xfId="0" applyNumberFormat="1" applyFont="1" applyFill="1" applyAlignment="1">
      <alignment vertical="top" wrapText="1"/>
    </xf>
    <xf numFmtId="0" fontId="15" fillId="0" borderId="0" xfId="0" applyNumberFormat="1" applyFont="1" applyFill="1" applyBorder="1" applyAlignment="1">
      <alignment horizontal="center" wrapText="1"/>
    </xf>
    <xf numFmtId="4" fontId="15" fillId="0" borderId="0" xfId="0" applyNumberFormat="1" applyFont="1" applyFill="1" applyAlignment="1">
      <alignment vertical="top" wrapText="1"/>
    </xf>
    <xf numFmtId="49" fontId="16" fillId="0" borderId="0" xfId="0" applyNumberFormat="1" applyFont="1" applyFill="1" applyAlignment="1">
      <alignment horizontal="center" vertical="top" wrapText="1"/>
    </xf>
    <xf numFmtId="49" fontId="17" fillId="0" borderId="0" xfId="0" applyNumberFormat="1" applyFont="1" applyFill="1" applyBorder="1" applyAlignment="1">
      <alignment horizontal="justify" vertical="top" wrapText="1"/>
    </xf>
    <xf numFmtId="0" fontId="17" fillId="0" borderId="0" xfId="0" applyNumberFormat="1" applyFont="1" applyFill="1" applyBorder="1" applyAlignment="1">
      <alignment horizontal="center" vertical="top" wrapText="1"/>
    </xf>
    <xf numFmtId="0" fontId="12" fillId="0" borderId="2" xfId="0" applyNumberFormat="1" applyFont="1" applyFill="1" applyBorder="1" applyAlignment="1">
      <alignment horizontal="center" vertical="top" wrapText="1"/>
    </xf>
    <xf numFmtId="0" fontId="12" fillId="0" borderId="2" xfId="0" applyNumberFormat="1" applyFont="1" applyFill="1" applyBorder="1" applyAlignment="1">
      <alignment horizontal="center" wrapText="1"/>
    </xf>
    <xf numFmtId="49" fontId="12" fillId="0" borderId="0" xfId="0" applyNumberFormat="1" applyFont="1" applyFill="1" applyAlignment="1">
      <alignment horizontal="left" vertical="top" wrapText="1"/>
    </xf>
    <xf numFmtId="49" fontId="15" fillId="0" borderId="0" xfId="0" applyNumberFormat="1" applyFont="1" applyFill="1" applyAlignment="1"/>
    <xf numFmtId="49" fontId="12" fillId="0" borderId="0" xfId="0" applyNumberFormat="1" applyFont="1" applyFill="1" applyAlignment="1">
      <alignment horizontal="justify" wrapText="1"/>
    </xf>
    <xf numFmtId="0" fontId="12" fillId="0" borderId="0" xfId="0" applyNumberFormat="1" applyFont="1" applyFill="1" applyBorder="1" applyAlignment="1"/>
    <xf numFmtId="0" fontId="11" fillId="0" borderId="0" xfId="0" applyFont="1" applyAlignment="1">
      <alignment horizontal="left"/>
    </xf>
    <xf numFmtId="49" fontId="12" fillId="0" borderId="0" xfId="0" applyNumberFormat="1" applyFont="1" applyFill="1" applyAlignment="1"/>
    <xf numFmtId="49" fontId="18" fillId="0" borderId="0" xfId="0" applyNumberFormat="1" applyFont="1" applyFill="1" applyAlignment="1"/>
    <xf numFmtId="49" fontId="19" fillId="0" borderId="0" xfId="0" applyNumberFormat="1" applyFont="1" applyFill="1" applyAlignment="1">
      <alignment horizontal="justify" wrapText="1"/>
    </xf>
    <xf numFmtId="0" fontId="20" fillId="0" borderId="0" xfId="0" applyNumberFormat="1" applyFont="1" applyFill="1" applyAlignment="1">
      <alignment horizontal="right" wrapText="1"/>
    </xf>
    <xf numFmtId="0" fontId="19" fillId="0" borderId="0" xfId="0" applyNumberFormat="1" applyFont="1" applyFill="1" applyAlignment="1"/>
    <xf numFmtId="0" fontId="19" fillId="0" borderId="0" xfId="0" applyNumberFormat="1" applyFont="1" applyFill="1" applyAlignment="1"/>
    <xf numFmtId="4" fontId="19" fillId="0" borderId="0" xfId="0" applyNumberFormat="1" applyFont="1" applyFill="1" applyAlignment="1">
      <alignment horizontal="right" vertical="top"/>
    </xf>
    <xf numFmtId="4" fontId="19" fillId="0" borderId="0" xfId="0" applyNumberFormat="1" applyFont="1" applyFill="1" applyAlignment="1"/>
    <xf numFmtId="0" fontId="21" fillId="0" borderId="0" xfId="0" applyNumberFormat="1" applyFont="1" applyFill="1" applyAlignment="1">
      <alignment horizontal="left" indent="2"/>
    </xf>
    <xf numFmtId="0" fontId="20" fillId="0" borderId="0" xfId="0" applyNumberFormat="1" applyFont="1" applyFill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9" fillId="0" borderId="0" xfId="0" applyNumberFormat="1" applyFont="1" applyFill="1" applyAlignment="1">
      <alignment horizontal="left"/>
    </xf>
    <xf numFmtId="0" fontId="18" fillId="0" borderId="0" xfId="0" applyNumberFormat="1" applyFont="1" applyFill="1" applyAlignment="1">
      <alignment horizontal="left" indent="2"/>
    </xf>
    <xf numFmtId="4" fontId="19" fillId="0" borderId="0" xfId="0" applyNumberFormat="1" applyFont="1" applyFill="1" applyAlignment="1">
      <alignment vertical="top"/>
    </xf>
    <xf numFmtId="49" fontId="20" fillId="0" borderId="0" xfId="0" applyNumberFormat="1" applyFont="1" applyFill="1" applyAlignment="1">
      <alignment horizontal="right"/>
    </xf>
    <xf numFmtId="49" fontId="20" fillId="0" borderId="0" xfId="0" applyNumberFormat="1" applyFont="1" applyFill="1" applyBorder="1" applyAlignment="1">
      <alignment horizontal="right"/>
    </xf>
    <xf numFmtId="0" fontId="20" fillId="0" borderId="0" xfId="0" applyNumberFormat="1" applyFont="1" applyFill="1" applyBorder="1" applyAlignment="1">
      <alignment horizontal="right"/>
    </xf>
    <xf numFmtId="0" fontId="19" fillId="0" borderId="0" xfId="0" applyNumberFormat="1" applyFont="1" applyFill="1" applyAlignment="1">
      <alignment vertical="top"/>
    </xf>
    <xf numFmtId="4" fontId="19" fillId="0" borderId="0" xfId="0" applyNumberFormat="1" applyFont="1" applyFill="1" applyBorder="1" applyAlignment="1">
      <alignment vertical="top"/>
    </xf>
    <xf numFmtId="49" fontId="22" fillId="0" borderId="17" xfId="0" applyNumberFormat="1" applyFont="1" applyFill="1" applyBorder="1" applyAlignment="1">
      <alignment horizontal="center" vertical="center" wrapText="1"/>
    </xf>
    <xf numFmtId="0" fontId="22" fillId="0" borderId="17" xfId="0" applyNumberFormat="1" applyFont="1" applyFill="1" applyBorder="1" applyAlignment="1">
      <alignment horizontal="center" vertical="center" wrapText="1"/>
    </xf>
    <xf numFmtId="0" fontId="22" fillId="0" borderId="15" xfId="0" applyNumberFormat="1" applyFont="1" applyFill="1" applyBorder="1" applyAlignment="1">
      <alignment horizontal="center" vertical="center" wrapText="1"/>
    </xf>
    <xf numFmtId="0" fontId="22" fillId="0" borderId="14" xfId="0" applyNumberFormat="1" applyFont="1" applyFill="1" applyBorder="1" applyAlignment="1">
      <alignment horizontal="center" vertical="center" wrapText="1"/>
    </xf>
    <xf numFmtId="0" fontId="22" fillId="0" borderId="18" xfId="0" applyNumberFormat="1" applyFont="1" applyFill="1" applyBorder="1" applyAlignment="1">
      <alignment horizontal="center" vertical="center" wrapText="1"/>
    </xf>
    <xf numFmtId="49" fontId="22" fillId="0" borderId="19" xfId="0" applyNumberFormat="1" applyFont="1" applyFill="1" applyBorder="1" applyAlignment="1">
      <alignment horizontal="center" vertical="center" wrapText="1"/>
    </xf>
    <xf numFmtId="0" fontId="22" fillId="0" borderId="19" xfId="0" applyNumberFormat="1" applyFont="1" applyFill="1" applyBorder="1" applyAlignment="1">
      <alignment horizontal="center" vertical="center" wrapText="1"/>
    </xf>
    <xf numFmtId="0" fontId="22" fillId="0" borderId="15" xfId="0" applyNumberFormat="1" applyFont="1" applyFill="1" applyBorder="1" applyAlignment="1">
      <alignment horizontal="center" vertical="top" wrapText="1"/>
    </xf>
    <xf numFmtId="4" fontId="22" fillId="0" borderId="15" xfId="0" applyNumberFormat="1" applyFont="1" applyFill="1" applyBorder="1" applyAlignment="1">
      <alignment horizontal="center" vertical="top" wrapText="1"/>
    </xf>
    <xf numFmtId="4" fontId="22" fillId="0" borderId="16" xfId="0" applyNumberFormat="1" applyFont="1" applyFill="1" applyBorder="1" applyAlignment="1">
      <alignment horizontal="center" vertical="top" wrapText="1"/>
    </xf>
    <xf numFmtId="49" fontId="12" fillId="0" borderId="15" xfId="0" applyNumberFormat="1" applyFont="1" applyFill="1" applyBorder="1" applyAlignment="1">
      <alignment horizontal="center" vertical="top"/>
    </xf>
    <xf numFmtId="49" fontId="12" fillId="0" borderId="15" xfId="0" applyNumberFormat="1" applyFont="1" applyFill="1" applyBorder="1" applyAlignment="1">
      <alignment horizontal="center" vertical="top" wrapText="1"/>
    </xf>
    <xf numFmtId="1" fontId="15" fillId="0" borderId="6" xfId="0" applyNumberFormat="1" applyFont="1" applyFill="1" applyBorder="1" applyAlignment="1">
      <alignment vertical="top" wrapText="1"/>
    </xf>
    <xf numFmtId="0" fontId="9" fillId="0" borderId="6" xfId="0" applyFont="1" applyBorder="1" applyAlignment="1">
      <alignment vertical="top"/>
    </xf>
    <xf numFmtId="0" fontId="15" fillId="0" borderId="0" xfId="0" applyNumberFormat="1" applyFont="1" applyFill="1" applyAlignment="1">
      <alignment horizontal="centerContinuous" vertical="top"/>
    </xf>
    <xf numFmtId="49" fontId="15" fillId="0" borderId="0" xfId="0" applyNumberFormat="1" applyFont="1" applyFill="1" applyAlignment="1">
      <alignment horizontal="justify" vertical="top"/>
    </xf>
    <xf numFmtId="0" fontId="15" fillId="0" borderId="0" xfId="0" applyNumberFormat="1" applyFont="1" applyFill="1" applyAlignment="1">
      <alignment vertical="top" wrapText="1"/>
    </xf>
    <xf numFmtId="0" fontId="15" fillId="0" borderId="0" xfId="0" applyNumberFormat="1" applyFont="1" applyFill="1" applyAlignment="1">
      <alignment horizontal="centerContinuous" vertical="top" wrapText="1"/>
    </xf>
    <xf numFmtId="0" fontId="15" fillId="0" borderId="0" xfId="0" applyNumberFormat="1" applyFont="1" applyFill="1" applyAlignment="1">
      <alignment horizontal="right" vertical="top"/>
    </xf>
    <xf numFmtId="0" fontId="15" fillId="0" borderId="0" xfId="0" applyNumberFormat="1" applyFont="1" applyFill="1" applyAlignment="1">
      <alignment vertical="top"/>
    </xf>
    <xf numFmtId="4" fontId="15" fillId="0" borderId="0" xfId="0" applyNumberFormat="1" applyFont="1" applyFill="1" applyAlignment="1">
      <alignment vertical="top"/>
    </xf>
    <xf numFmtId="49" fontId="12" fillId="0" borderId="0" xfId="0" applyNumberFormat="1" applyFont="1" applyFill="1" applyAlignment="1">
      <alignment horizontal="centerContinuous" vertical="top"/>
    </xf>
    <xf numFmtId="0" fontId="12" fillId="0" borderId="0" xfId="0" applyNumberFormat="1" applyFont="1" applyFill="1" applyAlignment="1">
      <alignment horizontal="centerContinuous" vertical="top" wrapText="1"/>
    </xf>
    <xf numFmtId="0" fontId="12" fillId="0" borderId="0" xfId="0" applyNumberFormat="1" applyFont="1" applyFill="1" applyAlignment="1">
      <alignment horizontal="right" vertical="top"/>
    </xf>
    <xf numFmtId="4" fontId="12" fillId="0" borderId="0" xfId="0" applyNumberFormat="1" applyFont="1" applyFill="1" applyAlignment="1">
      <alignment horizontal="right" vertical="top"/>
    </xf>
    <xf numFmtId="49" fontId="12" fillId="0" borderId="6" xfId="0" applyNumberFormat="1" applyFont="1" applyFill="1" applyBorder="1" applyAlignment="1">
      <alignment vertical="top"/>
    </xf>
    <xf numFmtId="49" fontId="12" fillId="0" borderId="6" xfId="0" applyNumberFormat="1" applyFont="1" applyFill="1" applyBorder="1" applyAlignment="1">
      <alignment horizontal="justify" vertical="top" wrapText="1"/>
    </xf>
    <xf numFmtId="0" fontId="15" fillId="0" borderId="6" xfId="0" applyNumberFormat="1" applyFont="1" applyFill="1" applyBorder="1" applyAlignment="1">
      <alignment vertical="top" wrapText="1"/>
    </xf>
    <xf numFmtId="0" fontId="12" fillId="0" borderId="6" xfId="0" applyNumberFormat="1" applyFont="1" applyFill="1" applyBorder="1" applyAlignment="1">
      <alignment vertical="top"/>
    </xf>
    <xf numFmtId="4" fontId="12" fillId="0" borderId="6" xfId="0" applyNumberFormat="1" applyFont="1" applyFill="1" applyBorder="1" applyAlignment="1">
      <alignment vertical="top"/>
    </xf>
    <xf numFmtId="4" fontId="15" fillId="0" borderId="6" xfId="0" applyNumberFormat="1" applyFont="1" applyFill="1" applyBorder="1" applyAlignment="1">
      <alignment vertical="top"/>
    </xf>
    <xf numFmtId="49" fontId="15" fillId="0" borderId="0" xfId="0" applyNumberFormat="1" applyFont="1" applyFill="1" applyAlignment="1">
      <alignment horizontal="centerContinuous" vertical="top"/>
    </xf>
    <xf numFmtId="49" fontId="15" fillId="0" borderId="0" xfId="0" applyNumberFormat="1" applyFont="1" applyFill="1" applyAlignment="1">
      <alignment horizontal="justify" vertical="top" wrapText="1"/>
    </xf>
    <xf numFmtId="0" fontId="15" fillId="0" borderId="0" xfId="0" applyNumberFormat="1" applyFont="1" applyFill="1" applyAlignment="1">
      <alignment vertical="top" wrapText="1"/>
    </xf>
    <xf numFmtId="0" fontId="9" fillId="0" borderId="0" xfId="0" applyFont="1" applyAlignment="1">
      <alignment vertical="top"/>
    </xf>
    <xf numFmtId="4" fontId="15" fillId="0" borderId="0" xfId="0" applyNumberFormat="1" applyFont="1" applyFill="1" applyAlignment="1">
      <alignment horizontal="right" vertical="top"/>
    </xf>
    <xf numFmtId="0" fontId="17" fillId="0" borderId="0" xfId="0" applyNumberFormat="1" applyFont="1" applyFill="1" applyAlignment="1">
      <alignment vertical="top" wrapText="1"/>
    </xf>
    <xf numFmtId="0" fontId="10" fillId="0" borderId="0" xfId="0" applyFont="1" applyAlignment="1">
      <alignment vertical="top"/>
    </xf>
    <xf numFmtId="0" fontId="12" fillId="0" borderId="0" xfId="0" applyNumberFormat="1" applyFont="1" applyFill="1" applyAlignment="1">
      <alignment vertical="top" wrapText="1"/>
    </xf>
    <xf numFmtId="0" fontId="0" fillId="0" borderId="0" xfId="0" applyAlignment="1">
      <alignment vertical="top"/>
    </xf>
    <xf numFmtId="0" fontId="12" fillId="0" borderId="2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/>
    </xf>
    <xf numFmtId="0" fontId="12" fillId="0" borderId="6" xfId="0" applyNumberFormat="1" applyFont="1" applyFill="1" applyBorder="1" applyAlignment="1">
      <alignment horizontal="center" vertical="top" wrapText="1"/>
    </xf>
    <xf numFmtId="49" fontId="17" fillId="0" borderId="0" xfId="0" applyNumberFormat="1" applyFont="1" applyFill="1" applyAlignment="1">
      <alignment horizontal="centerContinuous" vertical="top"/>
    </xf>
    <xf numFmtId="49" fontId="17" fillId="0" borderId="0" xfId="0" applyNumberFormat="1" applyFont="1" applyFill="1" applyAlignment="1">
      <alignment horizontal="justify" vertical="top" wrapText="1"/>
    </xf>
    <xf numFmtId="0" fontId="17" fillId="0" borderId="0" xfId="0" applyNumberFormat="1" applyFont="1" applyFill="1" applyAlignment="1">
      <alignment vertical="top" wrapText="1"/>
    </xf>
    <xf numFmtId="0" fontId="17" fillId="0" borderId="0" xfId="0" applyNumberFormat="1" applyFont="1" applyFill="1" applyAlignment="1">
      <alignment horizontal="centerContinuous" vertical="top" wrapText="1"/>
    </xf>
    <xf numFmtId="0" fontId="17" fillId="0" borderId="0" xfId="0" applyNumberFormat="1" applyFont="1" applyFill="1" applyAlignment="1">
      <alignment vertical="top"/>
    </xf>
    <xf numFmtId="4" fontId="17" fillId="0" borderId="0" xfId="0" applyNumberFormat="1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7"/>
  <sheetViews>
    <sheetView showGridLines="0" showZeros="0" tabSelected="1" zoomScale="92" zoomScaleNormal="92" workbookViewId="0">
      <selection activeCell="J45" sqref="J45"/>
    </sheetView>
  </sheetViews>
  <sheetFormatPr defaultRowHeight="12"/>
  <cols>
    <col min="1" max="1" width="11.42578125" style="3" customWidth="1"/>
    <col min="2" max="2" width="30" style="3" customWidth="1"/>
    <col min="3" max="3" width="41.42578125" style="2" customWidth="1"/>
    <col min="4" max="4" width="13.5703125" style="29" customWidth="1"/>
    <col min="5" max="5" width="12" style="29" customWidth="1"/>
    <col min="6" max="6" width="12.5703125" style="36" customWidth="1"/>
    <col min="7" max="7" width="12.28515625" style="29" customWidth="1"/>
    <col min="8" max="8" width="13.5703125" style="29" customWidth="1"/>
    <col min="9" max="9" width="11.5703125" style="2" hidden="1" customWidth="1"/>
    <col min="10" max="10" width="11.5703125" style="2" customWidth="1"/>
    <col min="11" max="16" width="12.7109375" style="1" customWidth="1"/>
    <col min="17" max="16384" width="9.140625" style="1"/>
  </cols>
  <sheetData>
    <row r="1" spans="1:12" ht="24.95" customHeight="1">
      <c r="A1" s="19" t="s">
        <v>0</v>
      </c>
      <c r="B1" s="71"/>
      <c r="C1" s="71"/>
      <c r="D1" s="71"/>
      <c r="E1" s="71"/>
      <c r="F1" s="71"/>
      <c r="G1" s="71"/>
      <c r="H1" s="71"/>
      <c r="I1" s="9"/>
      <c r="J1" s="14"/>
    </row>
    <row r="2" spans="1:12">
      <c r="A2" s="66" t="s">
        <v>1</v>
      </c>
      <c r="B2" s="66"/>
      <c r="C2" s="66"/>
      <c r="D2" s="66"/>
      <c r="E2" s="66"/>
      <c r="F2" s="66"/>
      <c r="G2" s="66"/>
      <c r="H2" s="66"/>
      <c r="I2" s="10"/>
      <c r="J2" s="10"/>
    </row>
    <row r="3" spans="1:12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15" customHeight="1">
      <c r="A4" s="19" t="s">
        <v>15</v>
      </c>
      <c r="B4" s="10"/>
      <c r="C4" s="44" t="s">
        <v>17</v>
      </c>
      <c r="D4" s="42" t="s">
        <v>18</v>
      </c>
      <c r="E4" s="22"/>
      <c r="F4" s="30"/>
      <c r="G4" s="22"/>
      <c r="H4" s="22"/>
      <c r="I4" s="10"/>
      <c r="J4" s="10"/>
    </row>
    <row r="5" spans="1:12" ht="19.899999999999999" customHeight="1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>
      <c r="A6" s="70" t="s">
        <v>2</v>
      </c>
      <c r="B6" s="70"/>
      <c r="C6" s="70"/>
      <c r="D6" s="70"/>
      <c r="E6" s="70"/>
      <c r="F6" s="70"/>
      <c r="G6" s="70"/>
      <c r="H6" s="70"/>
      <c r="I6" s="10"/>
      <c r="J6" s="10"/>
    </row>
    <row r="7" spans="1:1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2.75">
      <c r="A9" s="74" t="s">
        <v>19</v>
      </c>
      <c r="B9" s="75"/>
      <c r="C9" s="75"/>
      <c r="D9" s="75"/>
      <c r="E9" s="75"/>
      <c r="F9" s="75"/>
      <c r="G9" s="75"/>
      <c r="H9" s="75"/>
      <c r="I9" s="16"/>
      <c r="J9" s="16"/>
    </row>
    <row r="10" spans="1:12" ht="24.95" customHeight="1">
      <c r="A10" s="72" t="s">
        <v>388</v>
      </c>
      <c r="B10" s="73"/>
      <c r="C10" s="73"/>
      <c r="D10" s="73"/>
      <c r="E10" s="73"/>
      <c r="F10" s="73"/>
      <c r="G10" s="73"/>
      <c r="H10" s="73"/>
      <c r="I10" s="10"/>
      <c r="J10" s="10"/>
    </row>
    <row r="11" spans="1:12">
      <c r="A11" s="70" t="s">
        <v>4</v>
      </c>
      <c r="B11" s="70"/>
      <c r="C11" s="70"/>
      <c r="D11" s="70"/>
      <c r="E11" s="70"/>
      <c r="F11" s="70"/>
      <c r="G11" s="70"/>
      <c r="H11" s="70"/>
      <c r="I11" s="10"/>
      <c r="J11" s="10"/>
    </row>
    <row r="12" spans="1:1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>
      <c r="A13" s="19" t="s">
        <v>14</v>
      </c>
      <c r="B13" s="12"/>
      <c r="C13" s="45" t="s">
        <v>21</v>
      </c>
      <c r="D13" s="25"/>
      <c r="E13" s="25"/>
      <c r="F13" s="33"/>
      <c r="G13" s="25"/>
      <c r="H13" s="25"/>
      <c r="I13" s="10"/>
      <c r="J13" s="10"/>
    </row>
    <row r="14" spans="1:12" ht="12.75" thickBot="1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>
      <c r="A15" s="78" t="s">
        <v>6</v>
      </c>
      <c r="B15" s="76" t="s">
        <v>7</v>
      </c>
      <c r="C15" s="76" t="s">
        <v>13</v>
      </c>
      <c r="D15" s="67" t="s">
        <v>5</v>
      </c>
      <c r="E15" s="68"/>
      <c r="F15" s="68"/>
      <c r="G15" s="68"/>
      <c r="H15" s="69"/>
    </row>
    <row r="16" spans="1:12" s="21" customFormat="1" ht="73.5" thickTop="1" thickBot="1">
      <c r="A16" s="79"/>
      <c r="B16" s="77"/>
      <c r="C16" s="77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8" s="27" customFormat="1" ht="11.25" thickTop="1" thickBot="1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8" ht="12.75" thickTop="1">
      <c r="A18" s="46"/>
      <c r="B18" s="46"/>
      <c r="C18" s="50" t="s">
        <v>22</v>
      </c>
      <c r="D18" s="48"/>
      <c r="E18" s="48"/>
      <c r="F18" s="49"/>
      <c r="G18" s="48"/>
      <c r="H18" s="48"/>
    </row>
    <row r="19" spans="1:8">
      <c r="A19" s="51" t="s">
        <v>24</v>
      </c>
      <c r="B19" s="51" t="s">
        <v>25</v>
      </c>
      <c r="C19" s="52" t="s">
        <v>26</v>
      </c>
      <c r="D19" s="28">
        <f>20.951*(1+0.0911350326221/4*3)</f>
        <v>22.38</v>
      </c>
      <c r="E19" s="28">
        <f>9.53*(1+0.0911350326221/4*3)</f>
        <v>10.18</v>
      </c>
      <c r="F19" s="35"/>
      <c r="G19" s="28"/>
      <c r="H19" s="28">
        <f>D19+E19</f>
        <v>32.56</v>
      </c>
    </row>
    <row r="20" spans="1:8">
      <c r="A20" s="17"/>
      <c r="B20" s="17"/>
      <c r="C20" s="52" t="s">
        <v>27</v>
      </c>
      <c r="D20" s="28">
        <f>D19</f>
        <v>22.38</v>
      </c>
      <c r="E20" s="28">
        <f t="shared" ref="E20:H20" si="0">E19</f>
        <v>10.18</v>
      </c>
      <c r="F20" s="28">
        <f t="shared" si="0"/>
        <v>0</v>
      </c>
      <c r="G20" s="28">
        <f t="shared" si="0"/>
        <v>0</v>
      </c>
      <c r="H20" s="28">
        <f t="shared" si="0"/>
        <v>32.56</v>
      </c>
    </row>
    <row r="21" spans="1:8" ht="24">
      <c r="A21" s="46"/>
      <c r="B21" s="46"/>
      <c r="C21" s="50" t="s">
        <v>28</v>
      </c>
      <c r="D21" s="48"/>
      <c r="E21" s="48"/>
      <c r="F21" s="49"/>
      <c r="G21" s="48"/>
      <c r="H21" s="48"/>
    </row>
    <row r="22" spans="1:8">
      <c r="A22" s="51" t="s">
        <v>29</v>
      </c>
      <c r="B22" s="51" t="s">
        <v>30</v>
      </c>
      <c r="C22" s="52" t="s">
        <v>31</v>
      </c>
      <c r="D22" s="28">
        <f>Благ!D31*(1+0.0911350326221/4*3)</f>
        <v>9.01</v>
      </c>
      <c r="E22" s="28"/>
      <c r="F22" s="35"/>
      <c r="G22" s="28"/>
      <c r="H22" s="28">
        <f>D22</f>
        <v>9.01</v>
      </c>
    </row>
    <row r="23" spans="1:8">
      <c r="A23" s="17"/>
      <c r="B23" s="17"/>
      <c r="C23" s="52" t="s">
        <v>32</v>
      </c>
      <c r="D23" s="28">
        <f>D22</f>
        <v>9.01</v>
      </c>
      <c r="E23" s="28">
        <f t="shared" ref="E23:H23" si="1">E22</f>
        <v>0</v>
      </c>
      <c r="F23" s="28">
        <f t="shared" si="1"/>
        <v>0</v>
      </c>
      <c r="G23" s="28">
        <f t="shared" si="1"/>
        <v>0</v>
      </c>
      <c r="H23" s="28">
        <f t="shared" si="1"/>
        <v>9.01</v>
      </c>
    </row>
    <row r="24" spans="1:8">
      <c r="A24" s="17"/>
      <c r="B24" s="17"/>
      <c r="C24" s="52" t="s">
        <v>33</v>
      </c>
      <c r="D24" s="28">
        <f>D20+D23</f>
        <v>31.39</v>
      </c>
      <c r="E24" s="28">
        <f t="shared" ref="E24:H24" si="2">E20+E23</f>
        <v>10.18</v>
      </c>
      <c r="F24" s="28">
        <f t="shared" si="2"/>
        <v>0</v>
      </c>
      <c r="G24" s="28">
        <f t="shared" si="2"/>
        <v>0</v>
      </c>
      <c r="H24" s="28">
        <f t="shared" si="2"/>
        <v>41.57</v>
      </c>
    </row>
    <row r="25" spans="1:8">
      <c r="A25" s="46"/>
      <c r="B25" s="46"/>
      <c r="C25" s="50" t="s">
        <v>34</v>
      </c>
      <c r="D25" s="48"/>
      <c r="E25" s="48"/>
      <c r="F25" s="49"/>
      <c r="G25" s="48"/>
      <c r="H25" s="48"/>
    </row>
    <row r="26" spans="1:8" ht="36">
      <c r="A26" s="51" t="s">
        <v>35</v>
      </c>
      <c r="B26" s="51" t="s">
        <v>36</v>
      </c>
      <c r="C26" s="52" t="s">
        <v>37</v>
      </c>
      <c r="D26" s="28">
        <f>D24*2%</f>
        <v>0.63</v>
      </c>
      <c r="E26" s="28">
        <f>E24*2%</f>
        <v>0.2</v>
      </c>
      <c r="F26" s="35"/>
      <c r="G26" s="28"/>
      <c r="H26" s="28">
        <f>D26+E26</f>
        <v>0.83</v>
      </c>
    </row>
    <row r="27" spans="1:8">
      <c r="A27" s="17"/>
      <c r="B27" s="17"/>
      <c r="C27" s="52" t="s">
        <v>38</v>
      </c>
      <c r="D27" s="28">
        <f>D26</f>
        <v>0.63</v>
      </c>
      <c r="E27" s="28">
        <f t="shared" ref="E27:H27" si="3">E26</f>
        <v>0.2</v>
      </c>
      <c r="F27" s="28">
        <f t="shared" si="3"/>
        <v>0</v>
      </c>
      <c r="G27" s="28">
        <f t="shared" si="3"/>
        <v>0</v>
      </c>
      <c r="H27" s="28">
        <f t="shared" si="3"/>
        <v>0.83</v>
      </c>
    </row>
    <row r="28" spans="1:8">
      <c r="A28" s="17"/>
      <c r="B28" s="17"/>
      <c r="C28" s="52" t="s">
        <v>39</v>
      </c>
      <c r="D28" s="28">
        <f>D27+D24</f>
        <v>32.020000000000003</v>
      </c>
      <c r="E28" s="28">
        <f t="shared" ref="E28:H28" si="4">E27+E24</f>
        <v>10.38</v>
      </c>
      <c r="F28" s="28">
        <f t="shared" si="4"/>
        <v>0</v>
      </c>
      <c r="G28" s="28">
        <f t="shared" si="4"/>
        <v>0</v>
      </c>
      <c r="H28" s="28">
        <f t="shared" si="4"/>
        <v>42.4</v>
      </c>
    </row>
    <row r="29" spans="1:8">
      <c r="A29" s="46"/>
      <c r="B29" s="46"/>
      <c r="C29" s="50" t="s">
        <v>40</v>
      </c>
      <c r="D29" s="48"/>
      <c r="E29" s="48"/>
      <c r="F29" s="49"/>
      <c r="G29" s="48"/>
      <c r="H29" s="48"/>
    </row>
    <row r="30" spans="1:8">
      <c r="A30" s="51" t="s">
        <v>41</v>
      </c>
      <c r="B30" s="51" t="s">
        <v>42</v>
      </c>
      <c r="C30" s="52" t="s">
        <v>43</v>
      </c>
      <c r="D30" s="28"/>
      <c r="E30" s="28"/>
      <c r="F30" s="35"/>
      <c r="G30" s="28">
        <f>ПНР!D29</f>
        <v>1.1599999999999999</v>
      </c>
      <c r="H30" s="28">
        <f>G30</f>
        <v>1.1599999999999999</v>
      </c>
    </row>
    <row r="31" spans="1:8" ht="36">
      <c r="A31" s="51" t="s">
        <v>44</v>
      </c>
      <c r="B31" s="51" t="s">
        <v>45</v>
      </c>
      <c r="C31" s="52" t="s">
        <v>46</v>
      </c>
      <c r="D31" s="28">
        <f>D28*2.61%</f>
        <v>0.84</v>
      </c>
      <c r="E31" s="28">
        <f>E28*2.61%</f>
        <v>0.27</v>
      </c>
      <c r="F31" s="35"/>
      <c r="G31" s="28"/>
      <c r="H31" s="28">
        <f>D31+E31</f>
        <v>1.1100000000000001</v>
      </c>
    </row>
    <row r="32" spans="1:8">
      <c r="A32" s="17"/>
      <c r="B32" s="17"/>
      <c r="C32" s="52" t="s">
        <v>47</v>
      </c>
      <c r="D32" s="28">
        <f>D30+D31</f>
        <v>0.84</v>
      </c>
      <c r="E32" s="28">
        <f t="shared" ref="E32:H32" si="5">E30+E31</f>
        <v>0.27</v>
      </c>
      <c r="F32" s="28">
        <f t="shared" si="5"/>
        <v>0</v>
      </c>
      <c r="G32" s="28">
        <f t="shared" si="5"/>
        <v>1.1599999999999999</v>
      </c>
      <c r="H32" s="28">
        <f t="shared" si="5"/>
        <v>2.27</v>
      </c>
    </row>
    <row r="33" spans="1:10">
      <c r="A33" s="17"/>
      <c r="B33" s="17"/>
      <c r="C33" s="52" t="s">
        <v>48</v>
      </c>
      <c r="D33" s="28">
        <f>D32+D28</f>
        <v>32.86</v>
      </c>
      <c r="E33" s="28">
        <f t="shared" ref="E33:H33" si="6">E32+E28</f>
        <v>10.65</v>
      </c>
      <c r="F33" s="28">
        <f t="shared" si="6"/>
        <v>0</v>
      </c>
      <c r="G33" s="28">
        <f t="shared" si="6"/>
        <v>1.1599999999999999</v>
      </c>
      <c r="H33" s="28">
        <f t="shared" si="6"/>
        <v>44.67</v>
      </c>
    </row>
    <row r="34" spans="1:10">
      <c r="A34" s="17"/>
      <c r="B34" s="17"/>
      <c r="C34" s="52" t="s">
        <v>49</v>
      </c>
      <c r="D34" s="28">
        <f>D33</f>
        <v>32.86</v>
      </c>
      <c r="E34" s="28">
        <f t="shared" ref="E34:H34" si="7">E33</f>
        <v>10.65</v>
      </c>
      <c r="F34" s="28">
        <f t="shared" si="7"/>
        <v>0</v>
      </c>
      <c r="G34" s="28">
        <f t="shared" si="7"/>
        <v>1.1599999999999999</v>
      </c>
      <c r="H34" s="28">
        <f t="shared" si="7"/>
        <v>44.67</v>
      </c>
    </row>
    <row r="35" spans="1:10">
      <c r="A35" s="46"/>
      <c r="B35" s="46"/>
      <c r="C35" s="50" t="s">
        <v>50</v>
      </c>
      <c r="D35" s="48"/>
      <c r="E35" s="48"/>
      <c r="F35" s="49"/>
      <c r="G35" s="48"/>
      <c r="H35" s="48"/>
    </row>
    <row r="36" spans="1:10">
      <c r="A36" s="51" t="s">
        <v>51</v>
      </c>
      <c r="B36" s="51" t="s">
        <v>52</v>
      </c>
      <c r="C36" s="52" t="s">
        <v>53</v>
      </c>
      <c r="D36" s="28"/>
      <c r="E36" s="28"/>
      <c r="F36" s="35"/>
      <c r="G36" s="28">
        <f>H34*6%</f>
        <v>2.68</v>
      </c>
      <c r="H36" s="28">
        <f>G36</f>
        <v>2.68</v>
      </c>
    </row>
    <row r="37" spans="1:10">
      <c r="A37" s="17"/>
      <c r="B37" s="17"/>
      <c r="C37" s="52" t="s">
        <v>54</v>
      </c>
      <c r="D37" s="28"/>
      <c r="E37" s="28"/>
      <c r="F37" s="35"/>
      <c r="G37" s="28">
        <f>G36</f>
        <v>2.68</v>
      </c>
      <c r="H37" s="28">
        <f>H36</f>
        <v>2.68</v>
      </c>
    </row>
    <row r="38" spans="1:10">
      <c r="A38" s="17"/>
      <c r="B38" s="17"/>
      <c r="C38" s="53" t="s">
        <v>55</v>
      </c>
      <c r="D38" s="54">
        <f>D37+D34</f>
        <v>32.86</v>
      </c>
      <c r="E38" s="54">
        <f t="shared" ref="E38:H38" si="8">E37+E34</f>
        <v>10.65</v>
      </c>
      <c r="F38" s="54">
        <f t="shared" si="8"/>
        <v>0</v>
      </c>
      <c r="G38" s="54">
        <f t="shared" si="8"/>
        <v>3.84</v>
      </c>
      <c r="H38" s="54">
        <f t="shared" si="8"/>
        <v>47.35</v>
      </c>
    </row>
    <row r="39" spans="1:10" ht="24">
      <c r="A39" s="17"/>
      <c r="B39" s="17"/>
      <c r="C39" s="52" t="s">
        <v>56</v>
      </c>
      <c r="D39" s="28"/>
      <c r="E39" s="28"/>
      <c r="F39" s="35"/>
      <c r="G39" s="28"/>
      <c r="H39" s="28"/>
    </row>
    <row r="40" spans="1:10">
      <c r="A40" s="51" t="s">
        <v>57</v>
      </c>
      <c r="B40" s="17"/>
      <c r="C40" s="52" t="s">
        <v>58</v>
      </c>
      <c r="D40" s="28">
        <f>D38*3%</f>
        <v>0.99</v>
      </c>
      <c r="E40" s="28">
        <f t="shared" ref="E40:H40" si="9">E38*3%</f>
        <v>0.32</v>
      </c>
      <c r="F40" s="28">
        <f t="shared" si="9"/>
        <v>0</v>
      </c>
      <c r="G40" s="28">
        <f t="shared" si="9"/>
        <v>0.12</v>
      </c>
      <c r="H40" s="28">
        <f t="shared" si="9"/>
        <v>1.42</v>
      </c>
    </row>
    <row r="41" spans="1:10">
      <c r="A41" s="17"/>
      <c r="B41" s="17"/>
      <c r="C41" s="52" t="s">
        <v>59</v>
      </c>
      <c r="D41" s="28">
        <f>D40+D38</f>
        <v>33.85</v>
      </c>
      <c r="E41" s="28">
        <f t="shared" ref="E41:H41" si="10">E40+E38</f>
        <v>10.97</v>
      </c>
      <c r="F41" s="28">
        <f t="shared" si="10"/>
        <v>0</v>
      </c>
      <c r="G41" s="28">
        <f t="shared" si="10"/>
        <v>3.96</v>
      </c>
      <c r="H41" s="28">
        <f t="shared" si="10"/>
        <v>48.77</v>
      </c>
    </row>
    <row r="42" spans="1:10">
      <c r="A42" s="17"/>
      <c r="B42" s="17"/>
      <c r="C42" s="52" t="s">
        <v>60</v>
      </c>
      <c r="D42" s="28"/>
      <c r="E42" s="28"/>
      <c r="F42" s="35"/>
      <c r="G42" s="28"/>
      <c r="H42" s="28"/>
    </row>
    <row r="43" spans="1:10">
      <c r="A43" s="51" t="s">
        <v>61</v>
      </c>
      <c r="B43" s="51" t="s">
        <v>62</v>
      </c>
      <c r="C43" s="52" t="s">
        <v>63</v>
      </c>
      <c r="D43" s="28">
        <f>D41*0.2</f>
        <v>6.77</v>
      </c>
      <c r="E43" s="28">
        <f t="shared" ref="E43:I43" si="11">E41*0.2</f>
        <v>2.19</v>
      </c>
      <c r="F43" s="28">
        <f t="shared" si="11"/>
        <v>0</v>
      </c>
      <c r="G43" s="28">
        <f t="shared" si="11"/>
        <v>0.79</v>
      </c>
      <c r="H43" s="28">
        <f t="shared" si="11"/>
        <v>9.75</v>
      </c>
      <c r="I43" s="28">
        <f t="shared" si="11"/>
        <v>0</v>
      </c>
    </row>
    <row r="44" spans="1:10">
      <c r="A44" s="17"/>
      <c r="B44" s="17"/>
      <c r="C44" s="52" t="s">
        <v>59</v>
      </c>
      <c r="D44" s="28">
        <f>D43+D41</f>
        <v>40.619999999999997</v>
      </c>
      <c r="E44" s="28">
        <f t="shared" ref="E44:H44" si="12">E43+E41</f>
        <v>13.16</v>
      </c>
      <c r="F44" s="28">
        <f t="shared" si="12"/>
        <v>0</v>
      </c>
      <c r="G44" s="28">
        <f t="shared" si="12"/>
        <v>4.75</v>
      </c>
      <c r="H44" s="28">
        <f t="shared" si="12"/>
        <v>58.52</v>
      </c>
    </row>
    <row r="45" spans="1:10">
      <c r="A45" s="17"/>
      <c r="B45" s="17"/>
      <c r="C45" s="53" t="s">
        <v>64</v>
      </c>
      <c r="D45" s="54">
        <f>D44</f>
        <v>40.619999999999997</v>
      </c>
      <c r="E45" s="54">
        <f t="shared" ref="E45:H45" si="13">E44</f>
        <v>13.16</v>
      </c>
      <c r="F45" s="54">
        <f t="shared" si="13"/>
        <v>0</v>
      </c>
      <c r="G45" s="54">
        <f t="shared" si="13"/>
        <v>4.75</v>
      </c>
      <c r="H45" s="54">
        <f t="shared" si="13"/>
        <v>58.52</v>
      </c>
      <c r="J45" s="54"/>
    </row>
    <row r="46" spans="1:10">
      <c r="A46" s="17"/>
      <c r="B46" s="17"/>
      <c r="C46" s="52" t="s">
        <v>65</v>
      </c>
      <c r="D46" s="28"/>
      <c r="E46" s="28"/>
      <c r="F46" s="35"/>
      <c r="G46" s="28"/>
      <c r="H46" s="28"/>
    </row>
    <row r="47" spans="1:10">
      <c r="A47" s="46"/>
      <c r="B47" s="46"/>
      <c r="C47" s="47"/>
      <c r="D47" s="48"/>
      <c r="E47" s="48"/>
      <c r="F47" s="49"/>
      <c r="G47" s="48"/>
      <c r="H47" s="48"/>
    </row>
    <row r="48" spans="1:10">
      <c r="A48" s="17"/>
      <c r="B48" s="17"/>
      <c r="C48" s="18"/>
      <c r="D48" s="28"/>
      <c r="E48" s="28"/>
      <c r="F48" s="35"/>
      <c r="G48" s="28"/>
      <c r="H48" s="28"/>
    </row>
    <row r="49" spans="1:8">
      <c r="A49" s="17"/>
      <c r="B49" s="64" t="s">
        <v>66</v>
      </c>
      <c r="C49" s="65"/>
      <c r="D49" s="58"/>
      <c r="E49" s="59"/>
      <c r="F49" s="59"/>
      <c r="G49" s="59"/>
      <c r="H49" s="59"/>
    </row>
    <row r="50" spans="1:8">
      <c r="A50" s="17"/>
      <c r="B50" s="17"/>
      <c r="C50" s="18"/>
      <c r="D50" s="60" t="s">
        <v>67</v>
      </c>
      <c r="E50" s="61"/>
      <c r="F50" s="61"/>
      <c r="G50" s="61"/>
      <c r="H50" s="61"/>
    </row>
    <row r="51" spans="1:8">
      <c r="A51" s="17"/>
      <c r="B51" s="17"/>
      <c r="C51" s="18"/>
      <c r="D51" s="28"/>
      <c r="E51" s="28"/>
      <c r="F51" s="35"/>
      <c r="G51" s="28"/>
      <c r="H51" s="28"/>
    </row>
    <row r="52" spans="1:8">
      <c r="A52" s="17"/>
      <c r="B52" s="64" t="s">
        <v>68</v>
      </c>
      <c r="C52" s="65"/>
      <c r="D52" s="58"/>
      <c r="E52" s="59"/>
      <c r="F52" s="59"/>
      <c r="G52" s="59"/>
      <c r="H52" s="59"/>
    </row>
    <row r="53" spans="1:8">
      <c r="A53" s="17"/>
      <c r="B53" s="17"/>
      <c r="C53" s="18"/>
      <c r="D53" s="60" t="s">
        <v>67</v>
      </c>
      <c r="E53" s="61"/>
      <c r="F53" s="61"/>
      <c r="G53" s="61"/>
      <c r="H53" s="61"/>
    </row>
    <row r="54" spans="1:8">
      <c r="A54" s="17"/>
      <c r="B54" s="17"/>
      <c r="C54" s="18"/>
      <c r="D54" s="28"/>
      <c r="E54" s="28"/>
      <c r="F54" s="35"/>
      <c r="G54" s="28"/>
      <c r="H54" s="28"/>
    </row>
    <row r="55" spans="1:8">
      <c r="A55" s="17"/>
      <c r="B55" s="17" t="s">
        <v>69</v>
      </c>
      <c r="C55" s="55"/>
      <c r="D55" s="56" t="s">
        <v>70</v>
      </c>
      <c r="E55" s="58"/>
      <c r="F55" s="59"/>
      <c r="G55" s="59"/>
      <c r="H55" s="59"/>
    </row>
    <row r="56" spans="1:8">
      <c r="A56" s="17"/>
      <c r="B56" s="17"/>
      <c r="C56" s="57" t="s">
        <v>71</v>
      </c>
      <c r="D56" s="28"/>
      <c r="E56" s="60" t="s">
        <v>67</v>
      </c>
      <c r="F56" s="61"/>
      <c r="G56" s="61"/>
      <c r="H56" s="61"/>
    </row>
    <row r="57" spans="1:8">
      <c r="A57" s="17"/>
      <c r="B57" s="17"/>
      <c r="C57" s="18"/>
      <c r="D57" s="28"/>
      <c r="E57" s="28"/>
      <c r="F57" s="35"/>
      <c r="G57" s="28"/>
      <c r="H57" s="28"/>
    </row>
    <row r="58" spans="1:8">
      <c r="A58" s="17"/>
      <c r="B58" s="17" t="s">
        <v>0</v>
      </c>
      <c r="C58" s="62"/>
      <c r="D58" s="59"/>
      <c r="E58" s="59"/>
      <c r="F58" s="59"/>
      <c r="G58" s="59"/>
      <c r="H58" s="59"/>
    </row>
    <row r="59" spans="1:8">
      <c r="A59" s="17"/>
      <c r="B59" s="17"/>
      <c r="C59" s="63" t="s">
        <v>72</v>
      </c>
      <c r="D59" s="61"/>
      <c r="E59" s="61"/>
      <c r="F59" s="61"/>
      <c r="G59" s="61"/>
      <c r="H59" s="61"/>
    </row>
    <row r="60" spans="1:8">
      <c r="A60" s="17"/>
      <c r="B60" s="17"/>
      <c r="C60" s="18"/>
      <c r="D60" s="28"/>
      <c r="E60" s="28"/>
      <c r="F60" s="35"/>
      <c r="G60" s="28"/>
      <c r="H60" s="28"/>
    </row>
    <row r="61" spans="1:8">
      <c r="A61" s="17"/>
      <c r="B61" s="17"/>
      <c r="C61" s="18"/>
      <c r="D61" s="28"/>
      <c r="E61" s="28"/>
      <c r="F61" s="35"/>
      <c r="G61" s="28"/>
      <c r="H61" s="28"/>
    </row>
    <row r="62" spans="1:8">
      <c r="A62" s="17"/>
      <c r="B62" s="17"/>
      <c r="C62" s="18"/>
      <c r="D62" s="28"/>
      <c r="E62" s="28"/>
      <c r="F62" s="35"/>
      <c r="G62" s="28"/>
      <c r="H62" s="28"/>
    </row>
    <row r="63" spans="1:8">
      <c r="A63" s="17"/>
      <c r="B63" s="17"/>
      <c r="C63" s="18"/>
      <c r="D63" s="28"/>
      <c r="E63" s="28"/>
      <c r="F63" s="35"/>
      <c r="G63" s="28"/>
      <c r="H63" s="28"/>
    </row>
    <row r="64" spans="1:8">
      <c r="A64" s="17"/>
      <c r="B64" s="17"/>
      <c r="C64" s="18"/>
      <c r="D64" s="28"/>
      <c r="E64" s="28"/>
      <c r="F64" s="35"/>
      <c r="G64" s="28"/>
      <c r="H64" s="28"/>
    </row>
    <row r="65" spans="1:8">
      <c r="A65" s="17"/>
      <c r="B65" s="17"/>
      <c r="C65" s="18"/>
      <c r="D65" s="28"/>
      <c r="E65" s="28"/>
      <c r="F65" s="35"/>
      <c r="G65" s="28"/>
      <c r="H65" s="28"/>
    </row>
    <row r="66" spans="1:8">
      <c r="A66" s="17"/>
      <c r="B66" s="17"/>
      <c r="C66" s="18"/>
      <c r="D66" s="28"/>
      <c r="E66" s="28"/>
      <c r="F66" s="35"/>
      <c r="G66" s="28"/>
      <c r="H66" s="28"/>
    </row>
    <row r="67" spans="1:8">
      <c r="A67" s="17"/>
      <c r="B67" s="17"/>
      <c r="C67" s="18"/>
      <c r="D67" s="28"/>
      <c r="E67" s="28"/>
      <c r="F67" s="35"/>
      <c r="G67" s="28"/>
      <c r="H67" s="28"/>
    </row>
    <row r="68" spans="1:8">
      <c r="A68" s="17"/>
      <c r="B68" s="17"/>
      <c r="C68" s="18"/>
      <c r="D68" s="28"/>
      <c r="E68" s="28"/>
      <c r="F68" s="35"/>
      <c r="G68" s="28"/>
      <c r="H68" s="28"/>
    </row>
    <row r="69" spans="1:8">
      <c r="A69" s="17"/>
      <c r="B69" s="17"/>
      <c r="C69" s="18"/>
      <c r="D69" s="28"/>
      <c r="E69" s="28"/>
      <c r="F69" s="35"/>
      <c r="G69" s="28"/>
      <c r="H69" s="28"/>
    </row>
    <row r="70" spans="1:8">
      <c r="A70" s="17"/>
      <c r="B70" s="17"/>
      <c r="C70" s="18"/>
      <c r="D70" s="28"/>
      <c r="E70" s="28"/>
      <c r="F70" s="35"/>
      <c r="G70" s="28"/>
      <c r="H70" s="28"/>
    </row>
    <row r="71" spans="1:8">
      <c r="A71" s="17"/>
      <c r="B71" s="17"/>
      <c r="C71" s="18"/>
      <c r="D71" s="28"/>
      <c r="E71" s="28"/>
      <c r="F71" s="35"/>
      <c r="G71" s="28"/>
      <c r="H71" s="28"/>
    </row>
    <row r="72" spans="1:8">
      <c r="A72" s="17"/>
      <c r="B72" s="17"/>
      <c r="C72" s="18"/>
      <c r="D72" s="28"/>
      <c r="E72" s="28"/>
      <c r="F72" s="35"/>
      <c r="G72" s="28"/>
      <c r="H72" s="28"/>
    </row>
    <row r="73" spans="1:8">
      <c r="A73" s="17"/>
      <c r="B73" s="17"/>
      <c r="C73" s="18"/>
      <c r="D73" s="28"/>
      <c r="E73" s="28"/>
      <c r="F73" s="35"/>
      <c r="G73" s="28"/>
      <c r="H73" s="28"/>
    </row>
    <row r="74" spans="1:8">
      <c r="A74" s="17"/>
      <c r="B74" s="17"/>
      <c r="C74" s="18"/>
      <c r="D74" s="28"/>
      <c r="E74" s="28"/>
      <c r="F74" s="35"/>
      <c r="G74" s="28"/>
      <c r="H74" s="28"/>
    </row>
    <row r="75" spans="1:8">
      <c r="A75" s="17"/>
      <c r="B75" s="17"/>
      <c r="C75" s="18"/>
      <c r="D75" s="28"/>
      <c r="E75" s="28"/>
      <c r="F75" s="35"/>
      <c r="G75" s="28"/>
      <c r="H75" s="28"/>
    </row>
    <row r="76" spans="1:8">
      <c r="A76" s="17"/>
      <c r="B76" s="17"/>
      <c r="C76" s="18"/>
      <c r="D76" s="28"/>
      <c r="E76" s="28"/>
      <c r="F76" s="35"/>
      <c r="G76" s="28"/>
      <c r="H76" s="28"/>
    </row>
    <row r="77" spans="1:8">
      <c r="A77" s="17"/>
      <c r="B77" s="17"/>
      <c r="C77" s="18"/>
      <c r="D77" s="28"/>
      <c r="E77" s="28"/>
      <c r="F77" s="35"/>
      <c r="G77" s="28"/>
      <c r="H77" s="28"/>
    </row>
    <row r="78" spans="1:8">
      <c r="A78" s="17"/>
      <c r="B78" s="17"/>
      <c r="C78" s="18"/>
      <c r="D78" s="28"/>
      <c r="E78" s="28"/>
      <c r="F78" s="35"/>
      <c r="G78" s="28"/>
      <c r="H78" s="28"/>
    </row>
    <row r="79" spans="1:8">
      <c r="A79" s="17"/>
      <c r="B79" s="17"/>
      <c r="C79" s="18"/>
      <c r="D79" s="28"/>
      <c r="E79" s="28"/>
      <c r="F79" s="35"/>
      <c r="G79" s="28"/>
      <c r="H79" s="28"/>
    </row>
    <row r="80" spans="1:8">
      <c r="A80" s="17"/>
      <c r="B80" s="17"/>
      <c r="C80" s="18"/>
      <c r="D80" s="28"/>
      <c r="E80" s="28"/>
      <c r="F80" s="35"/>
      <c r="G80" s="28"/>
      <c r="H80" s="28"/>
    </row>
    <row r="81" spans="1:8">
      <c r="A81" s="17"/>
      <c r="B81" s="17"/>
      <c r="C81" s="18"/>
      <c r="D81" s="28"/>
      <c r="E81" s="28"/>
      <c r="F81" s="35"/>
      <c r="G81" s="28"/>
      <c r="H81" s="28"/>
    </row>
    <row r="82" spans="1:8">
      <c r="A82" s="17"/>
      <c r="B82" s="17"/>
      <c r="C82" s="18"/>
      <c r="D82" s="28"/>
      <c r="E82" s="28"/>
      <c r="F82" s="35"/>
      <c r="G82" s="28"/>
      <c r="H82" s="28"/>
    </row>
    <row r="83" spans="1:8">
      <c r="A83" s="17"/>
      <c r="B83" s="17"/>
      <c r="C83" s="18"/>
      <c r="D83" s="28"/>
      <c r="E83" s="28"/>
      <c r="F83" s="35"/>
      <c r="G83" s="28"/>
      <c r="H83" s="28"/>
    </row>
    <row r="84" spans="1:8">
      <c r="A84" s="17"/>
      <c r="B84" s="17"/>
      <c r="C84" s="18"/>
      <c r="D84" s="28"/>
      <c r="E84" s="28"/>
      <c r="F84" s="35"/>
      <c r="G84" s="28"/>
      <c r="H84" s="28"/>
    </row>
    <row r="85" spans="1:8">
      <c r="A85" s="17"/>
      <c r="B85" s="17"/>
      <c r="C85" s="18"/>
      <c r="D85" s="28"/>
      <c r="E85" s="28"/>
      <c r="F85" s="35"/>
      <c r="G85" s="28"/>
      <c r="H85" s="28"/>
    </row>
    <row r="86" spans="1:8">
      <c r="A86" s="17"/>
      <c r="B86" s="17"/>
      <c r="C86" s="18"/>
      <c r="D86" s="28"/>
      <c r="E86" s="28"/>
      <c r="F86" s="35"/>
      <c r="G86" s="28"/>
      <c r="H86" s="28"/>
    </row>
    <row r="87" spans="1:8">
      <c r="A87" s="17"/>
      <c r="B87" s="17"/>
      <c r="C87" s="18"/>
      <c r="D87" s="28"/>
      <c r="E87" s="28"/>
      <c r="F87" s="35"/>
      <c r="G87" s="28"/>
      <c r="H87" s="28"/>
    </row>
    <row r="88" spans="1:8">
      <c r="A88" s="17"/>
      <c r="B88" s="17"/>
      <c r="C88" s="18"/>
      <c r="D88" s="28"/>
      <c r="E88" s="28"/>
      <c r="F88" s="35"/>
      <c r="G88" s="28"/>
      <c r="H88" s="28"/>
    </row>
    <row r="89" spans="1:8">
      <c r="A89" s="17"/>
      <c r="B89" s="17"/>
      <c r="C89" s="18"/>
      <c r="D89" s="28"/>
      <c r="E89" s="28"/>
      <c r="F89" s="35"/>
      <c r="G89" s="28"/>
      <c r="H89" s="28"/>
    </row>
    <row r="90" spans="1:8">
      <c r="A90" s="17"/>
      <c r="B90" s="17"/>
      <c r="C90" s="18"/>
      <c r="D90" s="28"/>
      <c r="E90" s="28"/>
      <c r="F90" s="35"/>
      <c r="G90" s="28"/>
      <c r="H90" s="28"/>
    </row>
    <row r="91" spans="1:8">
      <c r="A91" s="17"/>
      <c r="B91" s="17"/>
      <c r="C91" s="18"/>
      <c r="D91" s="28"/>
      <c r="E91" s="28"/>
      <c r="F91" s="35"/>
      <c r="G91" s="28"/>
      <c r="H91" s="28"/>
    </row>
    <row r="92" spans="1:8">
      <c r="A92" s="17"/>
      <c r="B92" s="17"/>
      <c r="C92" s="18"/>
      <c r="D92" s="28"/>
      <c r="E92" s="28"/>
      <c r="F92" s="35"/>
      <c r="G92" s="28"/>
      <c r="H92" s="28"/>
    </row>
    <row r="93" spans="1:8">
      <c r="A93" s="17"/>
      <c r="B93" s="17"/>
      <c r="C93" s="18"/>
      <c r="D93" s="28"/>
      <c r="E93" s="28"/>
      <c r="F93" s="35"/>
      <c r="G93" s="28"/>
      <c r="H93" s="28"/>
    </row>
    <row r="94" spans="1:8">
      <c r="A94" s="17"/>
      <c r="B94" s="17"/>
      <c r="C94" s="18"/>
      <c r="D94" s="28"/>
      <c r="E94" s="28"/>
      <c r="F94" s="35"/>
      <c r="G94" s="28"/>
      <c r="H94" s="28"/>
    </row>
    <row r="95" spans="1:8">
      <c r="A95" s="17"/>
      <c r="B95" s="17"/>
      <c r="C95" s="18"/>
      <c r="D95" s="28"/>
      <c r="E95" s="28"/>
      <c r="F95" s="35"/>
      <c r="G95" s="28"/>
      <c r="H95" s="28"/>
    </row>
    <row r="96" spans="1:8">
      <c r="A96" s="17"/>
      <c r="B96" s="17"/>
      <c r="C96" s="18"/>
      <c r="D96" s="28"/>
      <c r="E96" s="28"/>
      <c r="F96" s="35"/>
      <c r="G96" s="28"/>
      <c r="H96" s="28"/>
    </row>
    <row r="97" spans="1:8">
      <c r="A97" s="17"/>
      <c r="B97" s="17"/>
      <c r="C97" s="18"/>
      <c r="D97" s="28"/>
      <c r="E97" s="28"/>
      <c r="F97" s="35"/>
      <c r="G97" s="28"/>
      <c r="H97" s="28"/>
    </row>
    <row r="98" spans="1:8">
      <c r="A98" s="17"/>
      <c r="B98" s="17"/>
      <c r="C98" s="18"/>
      <c r="D98" s="28"/>
      <c r="E98" s="28"/>
      <c r="F98" s="35"/>
      <c r="G98" s="28"/>
      <c r="H98" s="28"/>
    </row>
    <row r="99" spans="1:8">
      <c r="A99" s="17"/>
      <c r="B99" s="17"/>
      <c r="C99" s="18"/>
      <c r="D99" s="28"/>
      <c r="E99" s="28"/>
      <c r="F99" s="35"/>
      <c r="G99" s="28"/>
      <c r="H99" s="28"/>
    </row>
    <row r="100" spans="1:8">
      <c r="A100" s="17"/>
      <c r="B100" s="17"/>
      <c r="C100" s="18"/>
      <c r="D100" s="28"/>
      <c r="E100" s="28"/>
      <c r="F100" s="35"/>
      <c r="G100" s="28"/>
      <c r="H100" s="28"/>
    </row>
    <row r="101" spans="1:8">
      <c r="A101" s="17"/>
      <c r="B101" s="17"/>
      <c r="C101" s="18"/>
      <c r="D101" s="28"/>
      <c r="E101" s="28"/>
      <c r="F101" s="35"/>
      <c r="G101" s="28"/>
      <c r="H101" s="28"/>
    </row>
    <row r="102" spans="1:8">
      <c r="A102" s="17"/>
      <c r="B102" s="17"/>
      <c r="C102" s="18"/>
      <c r="D102" s="28"/>
      <c r="E102" s="28"/>
      <c r="F102" s="35"/>
      <c r="G102" s="28"/>
      <c r="H102" s="28"/>
    </row>
    <row r="103" spans="1:8">
      <c r="A103" s="17"/>
      <c r="B103" s="17"/>
      <c r="C103" s="18"/>
      <c r="D103" s="28"/>
      <c r="E103" s="28"/>
      <c r="F103" s="35"/>
      <c r="G103" s="28"/>
      <c r="H103" s="28"/>
    </row>
    <row r="104" spans="1:8">
      <c r="A104" s="17"/>
      <c r="B104" s="17"/>
      <c r="C104" s="18"/>
      <c r="D104" s="28"/>
      <c r="E104" s="28"/>
      <c r="F104" s="35"/>
      <c r="G104" s="28"/>
      <c r="H104" s="28"/>
    </row>
    <row r="105" spans="1:8">
      <c r="A105" s="17"/>
      <c r="B105" s="17"/>
      <c r="C105" s="18"/>
      <c r="D105" s="28"/>
      <c r="E105" s="28"/>
      <c r="F105" s="35"/>
      <c r="G105" s="28"/>
      <c r="H105" s="28"/>
    </row>
    <row r="106" spans="1:8">
      <c r="A106" s="17"/>
      <c r="B106" s="17"/>
      <c r="C106" s="18"/>
      <c r="D106" s="28"/>
      <c r="E106" s="28"/>
      <c r="F106" s="35"/>
      <c r="G106" s="28"/>
      <c r="H106" s="28"/>
    </row>
    <row r="107" spans="1:8">
      <c r="A107" s="17"/>
      <c r="B107" s="17"/>
      <c r="C107" s="18"/>
      <c r="D107" s="28"/>
      <c r="E107" s="28"/>
      <c r="F107" s="35"/>
      <c r="G107" s="28"/>
      <c r="H107" s="28"/>
    </row>
    <row r="108" spans="1:8">
      <c r="A108" s="17"/>
      <c r="B108" s="17"/>
      <c r="C108" s="18"/>
      <c r="D108" s="28"/>
      <c r="E108" s="28"/>
      <c r="F108" s="35"/>
      <c r="G108" s="28"/>
      <c r="H108" s="28"/>
    </row>
    <row r="109" spans="1:8">
      <c r="A109" s="17"/>
      <c r="B109" s="17"/>
      <c r="C109" s="18"/>
      <c r="D109" s="28"/>
      <c r="E109" s="28"/>
      <c r="F109" s="35"/>
      <c r="G109" s="28"/>
      <c r="H109" s="28"/>
    </row>
    <row r="110" spans="1:8">
      <c r="A110" s="17"/>
      <c r="B110" s="17"/>
      <c r="C110" s="18"/>
      <c r="D110" s="28"/>
      <c r="E110" s="28"/>
      <c r="F110" s="35"/>
      <c r="G110" s="28"/>
      <c r="H110" s="28"/>
    </row>
    <row r="111" spans="1:8">
      <c r="A111" s="17"/>
      <c r="B111" s="17"/>
      <c r="C111" s="18"/>
      <c r="D111" s="28"/>
      <c r="E111" s="28"/>
      <c r="F111" s="35"/>
      <c r="G111" s="28"/>
      <c r="H111" s="28"/>
    </row>
    <row r="112" spans="1:8">
      <c r="A112" s="17"/>
      <c r="B112" s="17"/>
      <c r="C112" s="18"/>
      <c r="D112" s="28"/>
      <c r="E112" s="28"/>
      <c r="F112" s="35"/>
      <c r="G112" s="28"/>
      <c r="H112" s="28"/>
    </row>
    <row r="113" spans="1:8">
      <c r="A113" s="17"/>
      <c r="B113" s="17"/>
      <c r="C113" s="18"/>
      <c r="D113" s="28"/>
      <c r="E113" s="28"/>
      <c r="F113" s="35"/>
      <c r="G113" s="28"/>
      <c r="H113" s="28"/>
    </row>
    <row r="114" spans="1:8">
      <c r="A114" s="17"/>
      <c r="B114" s="17"/>
      <c r="C114" s="18"/>
      <c r="D114" s="28"/>
      <c r="E114" s="28"/>
      <c r="F114" s="35"/>
      <c r="G114" s="28"/>
      <c r="H114" s="28"/>
    </row>
    <row r="115" spans="1:8">
      <c r="A115" s="17"/>
      <c r="B115" s="17"/>
      <c r="C115" s="18"/>
      <c r="D115" s="28"/>
      <c r="E115" s="28"/>
      <c r="F115" s="35"/>
      <c r="G115" s="28"/>
      <c r="H115" s="28"/>
    </row>
    <row r="116" spans="1:8">
      <c r="A116" s="17"/>
      <c r="B116" s="17"/>
      <c r="C116" s="18"/>
      <c r="D116" s="28"/>
      <c r="E116" s="28"/>
      <c r="F116" s="35"/>
      <c r="G116" s="28"/>
      <c r="H116" s="28"/>
    </row>
    <row r="117" spans="1:8">
      <c r="A117" s="17"/>
      <c r="B117" s="17"/>
      <c r="C117" s="18"/>
      <c r="D117" s="28"/>
      <c r="E117" s="28"/>
      <c r="F117" s="35"/>
      <c r="G117" s="28"/>
      <c r="H117" s="28"/>
    </row>
    <row r="118" spans="1:8">
      <c r="A118" s="17"/>
      <c r="B118" s="17"/>
      <c r="C118" s="18"/>
      <c r="D118" s="28"/>
      <c r="E118" s="28"/>
      <c r="F118" s="35"/>
      <c r="G118" s="28"/>
      <c r="H118" s="28"/>
    </row>
    <row r="119" spans="1:8">
      <c r="A119" s="17"/>
      <c r="B119" s="17"/>
      <c r="C119" s="18"/>
      <c r="D119" s="28"/>
      <c r="E119" s="28"/>
      <c r="F119" s="35"/>
      <c r="G119" s="28"/>
      <c r="H119" s="28"/>
    </row>
    <row r="120" spans="1:8">
      <c r="A120" s="17"/>
      <c r="B120" s="17"/>
      <c r="C120" s="18"/>
      <c r="D120" s="28"/>
      <c r="E120" s="28"/>
      <c r="F120" s="35"/>
      <c r="G120" s="28"/>
      <c r="H120" s="28"/>
    </row>
    <row r="121" spans="1:8">
      <c r="A121" s="17"/>
      <c r="B121" s="17"/>
      <c r="C121" s="18"/>
      <c r="D121" s="28"/>
      <c r="E121" s="28"/>
      <c r="F121" s="35"/>
      <c r="G121" s="28"/>
      <c r="H121" s="28"/>
    </row>
    <row r="122" spans="1:8">
      <c r="A122" s="17"/>
      <c r="B122" s="17"/>
      <c r="C122" s="18"/>
      <c r="D122" s="28"/>
      <c r="E122" s="28"/>
      <c r="F122" s="35"/>
      <c r="G122" s="28"/>
      <c r="H122" s="28"/>
    </row>
    <row r="123" spans="1:8">
      <c r="A123" s="17"/>
      <c r="B123" s="17"/>
      <c r="C123" s="18"/>
      <c r="D123" s="28"/>
      <c r="E123" s="28"/>
      <c r="F123" s="35"/>
      <c r="G123" s="28"/>
      <c r="H123" s="28"/>
    </row>
    <row r="124" spans="1:8">
      <c r="A124" s="17"/>
      <c r="B124" s="17"/>
      <c r="C124" s="18"/>
      <c r="D124" s="28"/>
      <c r="E124" s="28"/>
      <c r="F124" s="35"/>
      <c r="G124" s="28"/>
      <c r="H124" s="28"/>
    </row>
    <row r="125" spans="1:8">
      <c r="A125" s="17"/>
      <c r="B125" s="17"/>
      <c r="C125" s="18"/>
      <c r="D125" s="28"/>
      <c r="E125" s="28"/>
      <c r="F125" s="35"/>
      <c r="G125" s="28"/>
      <c r="H125" s="28"/>
    </row>
    <row r="126" spans="1:8">
      <c r="A126" s="17"/>
      <c r="B126" s="17"/>
      <c r="C126" s="18"/>
      <c r="D126" s="28"/>
      <c r="E126" s="28"/>
      <c r="F126" s="35"/>
      <c r="G126" s="28"/>
      <c r="H126" s="28"/>
    </row>
    <row r="127" spans="1:8">
      <c r="A127" s="17"/>
      <c r="B127" s="17"/>
      <c r="C127" s="18"/>
      <c r="D127" s="28"/>
      <c r="E127" s="28"/>
      <c r="F127" s="35"/>
      <c r="G127" s="28"/>
      <c r="H127" s="28"/>
    </row>
    <row r="128" spans="1:8">
      <c r="A128" s="17"/>
      <c r="B128" s="17"/>
      <c r="C128" s="18"/>
      <c r="D128" s="28"/>
      <c r="E128" s="28"/>
      <c r="F128" s="35"/>
      <c r="G128" s="28"/>
      <c r="H128" s="28"/>
    </row>
    <row r="129" spans="1:8">
      <c r="A129" s="17"/>
      <c r="B129" s="17"/>
      <c r="C129" s="18"/>
      <c r="D129" s="28"/>
      <c r="E129" s="28"/>
      <c r="F129" s="35"/>
      <c r="G129" s="28"/>
      <c r="H129" s="28"/>
    </row>
    <row r="130" spans="1:8">
      <c r="A130" s="17"/>
      <c r="B130" s="17"/>
      <c r="C130" s="18"/>
      <c r="D130" s="28"/>
      <c r="E130" s="28"/>
      <c r="F130" s="35"/>
      <c r="G130" s="28"/>
      <c r="H130" s="28"/>
    </row>
    <row r="131" spans="1:8">
      <c r="A131" s="17"/>
      <c r="B131" s="17"/>
      <c r="C131" s="18"/>
      <c r="D131" s="28"/>
      <c r="E131" s="28"/>
      <c r="F131" s="35"/>
      <c r="G131" s="28"/>
      <c r="H131" s="28"/>
    </row>
    <row r="132" spans="1:8">
      <c r="A132" s="17"/>
      <c r="B132" s="17"/>
      <c r="C132" s="18"/>
      <c r="D132" s="28"/>
      <c r="E132" s="28"/>
      <c r="F132" s="35"/>
      <c r="G132" s="28"/>
      <c r="H132" s="28"/>
    </row>
    <row r="133" spans="1:8">
      <c r="A133" s="17"/>
      <c r="B133" s="17"/>
      <c r="C133" s="18"/>
      <c r="D133" s="28"/>
      <c r="E133" s="28"/>
      <c r="F133" s="35"/>
      <c r="G133" s="28"/>
      <c r="H133" s="28"/>
    </row>
    <row r="134" spans="1:8">
      <c r="A134" s="17"/>
      <c r="B134" s="17"/>
      <c r="C134" s="18"/>
      <c r="D134" s="28"/>
      <c r="E134" s="28"/>
      <c r="F134" s="35"/>
      <c r="G134" s="28"/>
      <c r="H134" s="28"/>
    </row>
    <row r="135" spans="1:8">
      <c r="A135" s="17"/>
      <c r="B135" s="17"/>
      <c r="C135" s="18"/>
      <c r="D135" s="28"/>
      <c r="E135" s="28"/>
      <c r="F135" s="35"/>
      <c r="G135" s="28"/>
      <c r="H135" s="28"/>
    </row>
    <row r="136" spans="1:8">
      <c r="A136" s="17"/>
      <c r="B136" s="17"/>
      <c r="C136" s="18"/>
      <c r="D136" s="28"/>
      <c r="E136" s="28"/>
      <c r="F136" s="35"/>
      <c r="G136" s="28"/>
      <c r="H136" s="28"/>
    </row>
    <row r="137" spans="1:8">
      <c r="A137" s="17"/>
      <c r="B137" s="17"/>
      <c r="C137" s="18"/>
      <c r="D137" s="28"/>
      <c r="E137" s="28"/>
      <c r="F137" s="35"/>
      <c r="G137" s="28"/>
      <c r="H137" s="28"/>
    </row>
    <row r="138" spans="1:8">
      <c r="A138" s="17"/>
      <c r="B138" s="17"/>
      <c r="C138" s="18"/>
      <c r="D138" s="28"/>
      <c r="E138" s="28"/>
      <c r="F138" s="35"/>
      <c r="G138" s="28"/>
      <c r="H138" s="28"/>
    </row>
    <row r="139" spans="1:8">
      <c r="A139" s="17"/>
      <c r="B139" s="17"/>
      <c r="C139" s="18"/>
      <c r="D139" s="28"/>
      <c r="E139" s="28"/>
      <c r="F139" s="35"/>
      <c r="G139" s="28"/>
      <c r="H139" s="28"/>
    </row>
    <row r="140" spans="1:8">
      <c r="A140" s="17"/>
      <c r="B140" s="17"/>
      <c r="C140" s="18"/>
      <c r="D140" s="28"/>
      <c r="E140" s="28"/>
      <c r="F140" s="35"/>
      <c r="G140" s="28"/>
      <c r="H140" s="28"/>
    </row>
    <row r="141" spans="1:8">
      <c r="A141" s="17"/>
      <c r="B141" s="17"/>
      <c r="C141" s="18"/>
      <c r="D141" s="28"/>
      <c r="E141" s="28"/>
      <c r="F141" s="35"/>
      <c r="G141" s="28"/>
      <c r="H141" s="28"/>
    </row>
    <row r="142" spans="1:8">
      <c r="A142" s="17"/>
      <c r="B142" s="17"/>
      <c r="C142" s="18"/>
      <c r="D142" s="28"/>
      <c r="E142" s="28"/>
      <c r="F142" s="35"/>
      <c r="G142" s="28"/>
      <c r="H142" s="28"/>
    </row>
    <row r="143" spans="1:8">
      <c r="A143" s="17"/>
      <c r="B143" s="17"/>
      <c r="C143" s="18"/>
      <c r="D143" s="28"/>
      <c r="E143" s="28"/>
      <c r="F143" s="35"/>
      <c r="G143" s="28"/>
      <c r="H143" s="28"/>
    </row>
    <row r="144" spans="1:8">
      <c r="A144" s="17"/>
      <c r="B144" s="17"/>
      <c r="C144" s="18"/>
      <c r="D144" s="28"/>
      <c r="E144" s="28"/>
      <c r="F144" s="35"/>
      <c r="G144" s="28"/>
      <c r="H144" s="28"/>
    </row>
    <row r="145" spans="1:8">
      <c r="A145" s="17"/>
      <c r="B145" s="17"/>
      <c r="C145" s="18"/>
      <c r="D145" s="28"/>
      <c r="E145" s="28"/>
      <c r="F145" s="35"/>
      <c r="G145" s="28"/>
      <c r="H145" s="28"/>
    </row>
    <row r="146" spans="1:8">
      <c r="A146" s="17"/>
      <c r="B146" s="17"/>
      <c r="C146" s="18"/>
      <c r="D146" s="28"/>
      <c r="E146" s="28"/>
      <c r="F146" s="35"/>
      <c r="G146" s="28"/>
      <c r="H146" s="28"/>
    </row>
    <row r="147" spans="1:8">
      <c r="A147" s="17"/>
      <c r="B147" s="17"/>
      <c r="C147" s="18"/>
      <c r="D147" s="28"/>
      <c r="E147" s="28"/>
      <c r="F147" s="35"/>
      <c r="G147" s="28"/>
      <c r="H147" s="28"/>
    </row>
    <row r="148" spans="1:8">
      <c r="A148" s="17"/>
      <c r="B148" s="17"/>
      <c r="C148" s="18"/>
      <c r="D148" s="28"/>
      <c r="E148" s="28"/>
      <c r="F148" s="35"/>
      <c r="G148" s="28"/>
      <c r="H148" s="28"/>
    </row>
    <row r="149" spans="1:8">
      <c r="A149" s="17"/>
      <c r="B149" s="17"/>
      <c r="C149" s="18"/>
      <c r="D149" s="28"/>
      <c r="E149" s="28"/>
      <c r="F149" s="35"/>
      <c r="G149" s="28"/>
      <c r="H149" s="28"/>
    </row>
    <row r="150" spans="1:8">
      <c r="A150" s="17"/>
      <c r="B150" s="17"/>
      <c r="C150" s="18"/>
      <c r="D150" s="28"/>
      <c r="E150" s="28"/>
      <c r="F150" s="35"/>
      <c r="G150" s="28"/>
      <c r="H150" s="28"/>
    </row>
    <row r="151" spans="1:8">
      <c r="A151" s="17"/>
      <c r="B151" s="17"/>
      <c r="C151" s="18"/>
      <c r="D151" s="28"/>
      <c r="E151" s="28"/>
      <c r="F151" s="35"/>
      <c r="G151" s="28"/>
      <c r="H151" s="28"/>
    </row>
    <row r="152" spans="1:8">
      <c r="A152" s="17"/>
      <c r="B152" s="17"/>
      <c r="C152" s="18"/>
      <c r="D152" s="28"/>
      <c r="E152" s="28"/>
      <c r="F152" s="35"/>
      <c r="G152" s="28"/>
      <c r="H152" s="28"/>
    </row>
    <row r="153" spans="1:8">
      <c r="A153" s="17"/>
      <c r="B153" s="17"/>
      <c r="C153" s="18"/>
      <c r="D153" s="28"/>
      <c r="E153" s="28"/>
      <c r="F153" s="35"/>
      <c r="G153" s="28"/>
      <c r="H153" s="28"/>
    </row>
    <row r="154" spans="1:8">
      <c r="A154" s="17"/>
      <c r="B154" s="17"/>
      <c r="C154" s="18"/>
      <c r="D154" s="28"/>
      <c r="E154" s="28"/>
      <c r="F154" s="35"/>
      <c r="G154" s="28"/>
      <c r="H154" s="28"/>
    </row>
    <row r="155" spans="1:8">
      <c r="A155" s="17"/>
      <c r="B155" s="17"/>
      <c r="C155" s="18"/>
      <c r="D155" s="28"/>
      <c r="E155" s="28"/>
      <c r="F155" s="35"/>
      <c r="G155" s="28"/>
      <c r="H155" s="28"/>
    </row>
    <row r="156" spans="1:8">
      <c r="A156" s="17"/>
      <c r="B156" s="17"/>
      <c r="C156" s="18"/>
      <c r="D156" s="28"/>
      <c r="E156" s="28"/>
      <c r="F156" s="35"/>
      <c r="G156" s="28"/>
      <c r="H156" s="28"/>
    </row>
    <row r="157" spans="1:8">
      <c r="A157" s="17"/>
      <c r="B157" s="17"/>
      <c r="C157" s="18"/>
      <c r="D157" s="28"/>
      <c r="E157" s="28"/>
      <c r="F157" s="35"/>
      <c r="G157" s="28"/>
      <c r="H157" s="28"/>
    </row>
    <row r="158" spans="1:8">
      <c r="A158" s="17"/>
      <c r="B158" s="17"/>
      <c r="C158" s="18"/>
      <c r="D158" s="28"/>
      <c r="E158" s="28"/>
      <c r="F158" s="35"/>
      <c r="G158" s="28"/>
      <c r="H158" s="28"/>
    </row>
    <row r="159" spans="1:8">
      <c r="A159" s="17"/>
      <c r="B159" s="17"/>
      <c r="C159" s="18"/>
      <c r="D159" s="28"/>
      <c r="E159" s="28"/>
      <c r="F159" s="35"/>
      <c r="G159" s="28"/>
      <c r="H159" s="28"/>
    </row>
    <row r="160" spans="1:8">
      <c r="A160" s="17"/>
      <c r="B160" s="17"/>
      <c r="C160" s="18"/>
      <c r="D160" s="28"/>
      <c r="E160" s="28"/>
      <c r="F160" s="35"/>
      <c r="G160" s="28"/>
      <c r="H160" s="28"/>
    </row>
    <row r="161" spans="1:8">
      <c r="A161" s="17"/>
      <c r="B161" s="17"/>
      <c r="C161" s="18"/>
      <c r="D161" s="28"/>
      <c r="E161" s="28"/>
      <c r="F161" s="35"/>
      <c r="G161" s="28"/>
      <c r="H161" s="28"/>
    </row>
    <row r="162" spans="1:8">
      <c r="A162" s="17"/>
      <c r="B162" s="17"/>
      <c r="C162" s="18"/>
      <c r="D162" s="28"/>
      <c r="E162" s="28"/>
      <c r="F162" s="35"/>
      <c r="G162" s="28"/>
      <c r="H162" s="28"/>
    </row>
    <row r="163" spans="1:8">
      <c r="A163" s="17"/>
      <c r="B163" s="17"/>
      <c r="C163" s="18"/>
      <c r="D163" s="28"/>
      <c r="E163" s="28"/>
      <c r="F163" s="35"/>
      <c r="G163" s="28"/>
      <c r="H163" s="28"/>
    </row>
    <row r="164" spans="1:8">
      <c r="A164" s="17"/>
      <c r="B164" s="17"/>
      <c r="C164" s="18"/>
      <c r="D164" s="28"/>
      <c r="E164" s="28"/>
      <c r="F164" s="35"/>
      <c r="G164" s="28"/>
      <c r="H164" s="28"/>
    </row>
    <row r="165" spans="1:8">
      <c r="A165" s="17"/>
      <c r="B165" s="17"/>
      <c r="C165" s="18"/>
      <c r="D165" s="28"/>
      <c r="E165" s="28"/>
      <c r="F165" s="35"/>
      <c r="G165" s="28"/>
      <c r="H165" s="28"/>
    </row>
    <row r="166" spans="1:8">
      <c r="A166" s="17"/>
      <c r="B166" s="17"/>
      <c r="C166" s="18"/>
      <c r="D166" s="28"/>
      <c r="E166" s="28"/>
      <c r="F166" s="35"/>
      <c r="G166" s="28"/>
      <c r="H166" s="28"/>
    </row>
    <row r="167" spans="1:8">
      <c r="A167" s="17"/>
      <c r="B167" s="17"/>
      <c r="C167" s="18"/>
      <c r="D167" s="28"/>
      <c r="E167" s="28"/>
      <c r="F167" s="35"/>
      <c r="G167" s="28"/>
      <c r="H167" s="28"/>
    </row>
    <row r="168" spans="1:8">
      <c r="A168" s="17"/>
      <c r="B168" s="17"/>
      <c r="C168" s="18"/>
      <c r="D168" s="28"/>
      <c r="E168" s="28"/>
      <c r="F168" s="35"/>
      <c r="G168" s="28"/>
      <c r="H168" s="28"/>
    </row>
    <row r="169" spans="1:8">
      <c r="A169" s="17"/>
      <c r="B169" s="17"/>
      <c r="C169" s="18"/>
      <c r="D169" s="28"/>
      <c r="E169" s="28"/>
      <c r="F169" s="35"/>
      <c r="G169" s="28"/>
      <c r="H169" s="28"/>
    </row>
    <row r="170" spans="1:8">
      <c r="A170" s="17"/>
      <c r="B170" s="17"/>
      <c r="C170" s="18"/>
      <c r="D170" s="28"/>
      <c r="E170" s="28"/>
      <c r="F170" s="35"/>
      <c r="G170" s="28"/>
      <c r="H170" s="28"/>
    </row>
    <row r="171" spans="1:8">
      <c r="A171" s="17"/>
      <c r="B171" s="17"/>
      <c r="C171" s="18"/>
      <c r="D171" s="28"/>
      <c r="E171" s="28"/>
      <c r="F171" s="35"/>
      <c r="G171" s="28"/>
      <c r="H171" s="28"/>
    </row>
    <row r="172" spans="1:8">
      <c r="A172" s="17"/>
      <c r="B172" s="17"/>
      <c r="C172" s="18"/>
      <c r="D172" s="28"/>
      <c r="E172" s="28"/>
      <c r="F172" s="35"/>
      <c r="G172" s="28"/>
      <c r="H172" s="28"/>
    </row>
    <row r="173" spans="1:8">
      <c r="A173" s="17"/>
      <c r="B173" s="17"/>
      <c r="C173" s="18"/>
      <c r="D173" s="28"/>
      <c r="E173" s="28"/>
      <c r="F173" s="35"/>
      <c r="G173" s="28"/>
      <c r="H173" s="28"/>
    </row>
    <row r="174" spans="1:8">
      <c r="A174" s="17"/>
      <c r="B174" s="17"/>
      <c r="C174" s="18"/>
      <c r="D174" s="28"/>
      <c r="E174" s="28"/>
      <c r="F174" s="35"/>
      <c r="G174" s="28"/>
      <c r="H174" s="28"/>
    </row>
    <row r="175" spans="1:8">
      <c r="A175" s="17"/>
      <c r="B175" s="17"/>
      <c r="C175" s="18"/>
      <c r="D175" s="28"/>
      <c r="E175" s="28"/>
      <c r="F175" s="35"/>
      <c r="G175" s="28"/>
      <c r="H175" s="28"/>
    </row>
    <row r="176" spans="1:8">
      <c r="A176" s="17"/>
      <c r="B176" s="17"/>
      <c r="C176" s="18"/>
      <c r="D176" s="28"/>
      <c r="E176" s="28"/>
      <c r="F176" s="35"/>
      <c r="G176" s="28"/>
      <c r="H176" s="28"/>
    </row>
    <row r="177" spans="1:8">
      <c r="A177" s="17"/>
      <c r="B177" s="17"/>
      <c r="C177" s="18"/>
      <c r="D177" s="28"/>
      <c r="E177" s="28"/>
      <c r="F177" s="35"/>
      <c r="G177" s="28"/>
      <c r="H177" s="28"/>
    </row>
    <row r="178" spans="1:8">
      <c r="A178" s="17"/>
      <c r="B178" s="17"/>
      <c r="C178" s="18"/>
      <c r="D178" s="28"/>
      <c r="E178" s="28"/>
      <c r="F178" s="35"/>
      <c r="G178" s="28"/>
      <c r="H178" s="28"/>
    </row>
    <row r="179" spans="1:8">
      <c r="A179" s="17"/>
      <c r="B179" s="17"/>
      <c r="C179" s="18"/>
      <c r="D179" s="28"/>
      <c r="E179" s="28"/>
      <c r="F179" s="35"/>
      <c r="G179" s="28"/>
      <c r="H179" s="28"/>
    </row>
    <row r="180" spans="1:8">
      <c r="A180" s="17"/>
      <c r="B180" s="17"/>
      <c r="C180" s="18"/>
      <c r="D180" s="28"/>
      <c r="E180" s="28"/>
      <c r="F180" s="35"/>
      <c r="G180" s="28"/>
      <c r="H180" s="28"/>
    </row>
    <row r="181" spans="1:8">
      <c r="A181" s="17"/>
      <c r="B181" s="17"/>
      <c r="C181" s="18"/>
      <c r="D181" s="28"/>
      <c r="E181" s="28"/>
      <c r="F181" s="35"/>
      <c r="G181" s="28"/>
      <c r="H181" s="28"/>
    </row>
    <row r="182" spans="1:8">
      <c r="A182" s="17"/>
      <c r="B182" s="17"/>
      <c r="C182" s="18"/>
      <c r="D182" s="28"/>
      <c r="E182" s="28"/>
      <c r="F182" s="35"/>
      <c r="G182" s="28"/>
      <c r="H182" s="28"/>
    </row>
    <row r="183" spans="1:8">
      <c r="A183" s="17"/>
      <c r="B183" s="17"/>
      <c r="C183" s="18"/>
      <c r="D183" s="28"/>
      <c r="E183" s="28"/>
      <c r="F183" s="35"/>
      <c r="G183" s="28"/>
      <c r="H183" s="28"/>
    </row>
    <row r="184" spans="1:8">
      <c r="A184" s="17"/>
      <c r="B184" s="17"/>
      <c r="C184" s="18"/>
      <c r="D184" s="28"/>
      <c r="E184" s="28"/>
      <c r="F184" s="35"/>
      <c r="G184" s="28"/>
      <c r="H184" s="28"/>
    </row>
    <row r="185" spans="1:8">
      <c r="A185" s="17"/>
      <c r="B185" s="17"/>
      <c r="C185" s="18"/>
      <c r="D185" s="28"/>
      <c r="E185" s="28"/>
      <c r="F185" s="35"/>
      <c r="G185" s="28"/>
      <c r="H185" s="28"/>
    </row>
    <row r="186" spans="1:8">
      <c r="A186" s="17"/>
      <c r="B186" s="17"/>
      <c r="C186" s="18"/>
      <c r="D186" s="28"/>
      <c r="E186" s="28"/>
      <c r="F186" s="35"/>
      <c r="G186" s="28"/>
      <c r="H186" s="28"/>
    </row>
    <row r="187" spans="1:8">
      <c r="A187" s="17"/>
      <c r="B187" s="17"/>
      <c r="C187" s="18"/>
      <c r="D187" s="28"/>
      <c r="E187" s="28"/>
      <c r="F187" s="35"/>
      <c r="G187" s="28"/>
      <c r="H187" s="28"/>
    </row>
    <row r="188" spans="1:8">
      <c r="A188" s="17"/>
      <c r="B188" s="17"/>
      <c r="C188" s="18"/>
      <c r="D188" s="28"/>
      <c r="E188" s="28"/>
      <c r="F188" s="35"/>
      <c r="G188" s="28"/>
      <c r="H188" s="28"/>
    </row>
    <row r="189" spans="1:8">
      <c r="A189" s="17"/>
      <c r="B189" s="17"/>
      <c r="C189" s="18"/>
      <c r="D189" s="28"/>
      <c r="E189" s="28"/>
      <c r="F189" s="35"/>
      <c r="G189" s="28"/>
      <c r="H189" s="28"/>
    </row>
    <row r="190" spans="1:8">
      <c r="A190" s="17"/>
      <c r="B190" s="17"/>
      <c r="C190" s="18"/>
      <c r="D190" s="28"/>
      <c r="E190" s="28"/>
      <c r="F190" s="35"/>
      <c r="G190" s="28"/>
      <c r="H190" s="28"/>
    </row>
    <row r="191" spans="1:8">
      <c r="A191" s="17"/>
      <c r="B191" s="17"/>
      <c r="C191" s="18"/>
      <c r="D191" s="28"/>
      <c r="E191" s="28"/>
      <c r="F191" s="35"/>
      <c r="G191" s="28"/>
      <c r="H191" s="28"/>
    </row>
    <row r="192" spans="1:8">
      <c r="A192" s="17"/>
      <c r="B192" s="17"/>
      <c r="C192" s="18"/>
      <c r="D192" s="28"/>
      <c r="E192" s="28"/>
      <c r="F192" s="35"/>
      <c r="G192" s="28"/>
      <c r="H192" s="28"/>
    </row>
    <row r="193" spans="1:8">
      <c r="A193" s="17"/>
      <c r="B193" s="17"/>
      <c r="C193" s="18"/>
      <c r="D193" s="28"/>
      <c r="E193" s="28"/>
      <c r="F193" s="35"/>
      <c r="G193" s="28"/>
      <c r="H193" s="28"/>
    </row>
    <row r="194" spans="1:8">
      <c r="A194" s="17"/>
      <c r="B194" s="17"/>
      <c r="C194" s="18"/>
      <c r="D194" s="28"/>
      <c r="E194" s="28"/>
      <c r="F194" s="35"/>
      <c r="G194" s="28"/>
      <c r="H194" s="28"/>
    </row>
    <row r="195" spans="1:8">
      <c r="A195" s="17"/>
      <c r="B195" s="17"/>
      <c r="C195" s="18"/>
      <c r="D195" s="28"/>
      <c r="E195" s="28"/>
      <c r="F195" s="35"/>
      <c r="G195" s="28"/>
      <c r="H195" s="28"/>
    </row>
    <row r="196" spans="1:8">
      <c r="A196" s="17"/>
      <c r="B196" s="17"/>
      <c r="C196" s="18"/>
      <c r="D196" s="28"/>
      <c r="E196" s="28"/>
      <c r="F196" s="35"/>
      <c r="G196" s="28"/>
      <c r="H196" s="28"/>
    </row>
    <row r="197" spans="1:8">
      <c r="A197" s="17"/>
      <c r="B197" s="17"/>
      <c r="C197" s="18"/>
      <c r="D197" s="28"/>
      <c r="E197" s="28"/>
      <c r="F197" s="35"/>
      <c r="G197" s="28"/>
      <c r="H197" s="28"/>
    </row>
    <row r="198" spans="1:8">
      <c r="A198" s="17"/>
      <c r="B198" s="17"/>
      <c r="C198" s="18"/>
      <c r="D198" s="28"/>
      <c r="E198" s="28"/>
      <c r="F198" s="35"/>
      <c r="G198" s="28"/>
      <c r="H198" s="28"/>
    </row>
    <row r="199" spans="1:8">
      <c r="A199" s="17"/>
      <c r="B199" s="17"/>
      <c r="C199" s="18"/>
      <c r="D199" s="28"/>
      <c r="E199" s="28"/>
      <c r="F199" s="35"/>
      <c r="G199" s="28"/>
      <c r="H199" s="28"/>
    </row>
    <row r="200" spans="1:8">
      <c r="A200" s="17"/>
      <c r="B200" s="17"/>
      <c r="C200" s="18"/>
      <c r="D200" s="28"/>
      <c r="E200" s="28"/>
      <c r="F200" s="35"/>
      <c r="G200" s="28"/>
      <c r="H200" s="28"/>
    </row>
    <row r="201" spans="1:8">
      <c r="A201" s="17"/>
      <c r="B201" s="17"/>
      <c r="C201" s="18"/>
      <c r="D201" s="28"/>
      <c r="E201" s="28"/>
      <c r="F201" s="35"/>
      <c r="G201" s="28"/>
      <c r="H201" s="28"/>
    </row>
    <row r="202" spans="1:8">
      <c r="A202" s="17"/>
      <c r="B202" s="17"/>
      <c r="C202" s="18"/>
      <c r="D202" s="28"/>
      <c r="E202" s="28"/>
      <c r="F202" s="35"/>
      <c r="G202" s="28"/>
      <c r="H202" s="28"/>
    </row>
    <row r="203" spans="1:8">
      <c r="A203" s="17"/>
      <c r="B203" s="17"/>
      <c r="C203" s="18"/>
      <c r="D203" s="28"/>
      <c r="E203" s="28"/>
      <c r="F203" s="35"/>
      <c r="G203" s="28"/>
      <c r="H203" s="28"/>
    </row>
    <row r="204" spans="1:8">
      <c r="A204" s="17"/>
      <c r="B204" s="17"/>
      <c r="C204" s="18"/>
      <c r="D204" s="28"/>
      <c r="E204" s="28"/>
      <c r="F204" s="35"/>
      <c r="G204" s="28"/>
      <c r="H204" s="28"/>
    </row>
    <row r="205" spans="1:8">
      <c r="A205" s="17"/>
      <c r="B205" s="17"/>
      <c r="C205" s="18"/>
      <c r="D205" s="28"/>
      <c r="E205" s="28"/>
      <c r="F205" s="35"/>
      <c r="G205" s="28"/>
      <c r="H205" s="28"/>
    </row>
    <row r="206" spans="1:8">
      <c r="A206" s="17"/>
      <c r="B206" s="17"/>
      <c r="C206" s="18"/>
      <c r="D206" s="28"/>
      <c r="E206" s="28"/>
      <c r="F206" s="35"/>
      <c r="G206" s="28"/>
      <c r="H206" s="28"/>
    </row>
    <row r="207" spans="1:8">
      <c r="A207" s="17"/>
      <c r="B207" s="17"/>
      <c r="C207" s="18"/>
      <c r="D207" s="28"/>
      <c r="E207" s="28"/>
      <c r="F207" s="35"/>
      <c r="G207" s="28"/>
      <c r="H207" s="28"/>
    </row>
    <row r="208" spans="1:8">
      <c r="A208" s="17"/>
      <c r="B208" s="17"/>
      <c r="C208" s="18"/>
      <c r="D208" s="28"/>
      <c r="E208" s="28"/>
      <c r="F208" s="35"/>
      <c r="G208" s="28"/>
      <c r="H208" s="28"/>
    </row>
    <row r="209" spans="1:8">
      <c r="A209" s="17"/>
      <c r="B209" s="17"/>
      <c r="C209" s="18"/>
      <c r="D209" s="28"/>
      <c r="E209" s="28"/>
      <c r="F209" s="35"/>
      <c r="G209" s="28"/>
      <c r="H209" s="28"/>
    </row>
    <row r="210" spans="1:8">
      <c r="A210" s="17"/>
      <c r="B210" s="17"/>
      <c r="C210" s="18"/>
      <c r="D210" s="28"/>
      <c r="E210" s="28"/>
      <c r="F210" s="35"/>
      <c r="G210" s="28"/>
      <c r="H210" s="28"/>
    </row>
    <row r="211" spans="1:8">
      <c r="A211" s="17"/>
      <c r="B211" s="17"/>
      <c r="C211" s="18"/>
      <c r="D211" s="28"/>
      <c r="E211" s="28"/>
      <c r="F211" s="35"/>
      <c r="G211" s="28"/>
      <c r="H211" s="28"/>
    </row>
    <row r="212" spans="1:8">
      <c r="A212" s="17"/>
      <c r="B212" s="17"/>
      <c r="C212" s="18"/>
      <c r="D212" s="28"/>
      <c r="E212" s="28"/>
      <c r="F212" s="35"/>
      <c r="G212" s="28"/>
      <c r="H212" s="28"/>
    </row>
    <row r="213" spans="1:8">
      <c r="A213" s="17"/>
      <c r="B213" s="17"/>
      <c r="C213" s="18"/>
      <c r="D213" s="28"/>
      <c r="E213" s="28"/>
      <c r="F213" s="35"/>
      <c r="G213" s="28"/>
      <c r="H213" s="28"/>
    </row>
    <row r="214" spans="1:8">
      <c r="A214" s="17"/>
      <c r="B214" s="17"/>
      <c r="C214" s="18"/>
      <c r="D214" s="28"/>
      <c r="E214" s="28"/>
      <c r="F214" s="35"/>
      <c r="G214" s="28"/>
      <c r="H214" s="28"/>
    </row>
    <row r="215" spans="1:8">
      <c r="A215" s="17"/>
      <c r="B215" s="17"/>
      <c r="C215" s="18"/>
      <c r="D215" s="28"/>
      <c r="E215" s="28"/>
      <c r="F215" s="35"/>
      <c r="G215" s="28"/>
      <c r="H215" s="28"/>
    </row>
    <row r="216" spans="1:8">
      <c r="A216" s="17"/>
      <c r="B216" s="17"/>
      <c r="C216" s="18"/>
      <c r="D216" s="28"/>
      <c r="E216" s="28"/>
      <c r="F216" s="35"/>
      <c r="G216" s="28"/>
      <c r="H216" s="28"/>
    </row>
    <row r="217" spans="1:8">
      <c r="A217" s="17"/>
      <c r="B217" s="17"/>
      <c r="C217" s="18"/>
      <c r="D217" s="28"/>
      <c r="E217" s="28"/>
      <c r="F217" s="35"/>
      <c r="G217" s="28"/>
      <c r="H217" s="28"/>
    </row>
    <row r="218" spans="1:8">
      <c r="A218" s="17"/>
      <c r="B218" s="17"/>
      <c r="C218" s="18"/>
      <c r="D218" s="28"/>
      <c r="E218" s="28"/>
      <c r="F218" s="35"/>
      <c r="G218" s="28"/>
      <c r="H218" s="28"/>
    </row>
    <row r="219" spans="1:8">
      <c r="A219" s="17"/>
      <c r="B219" s="17"/>
      <c r="C219" s="18"/>
      <c r="D219" s="28"/>
      <c r="E219" s="28"/>
      <c r="F219" s="35"/>
      <c r="G219" s="28"/>
      <c r="H219" s="28"/>
    </row>
    <row r="220" spans="1:8">
      <c r="A220" s="17"/>
      <c r="B220" s="17"/>
      <c r="C220" s="18"/>
      <c r="D220" s="28"/>
      <c r="E220" s="28"/>
      <c r="F220" s="35"/>
      <c r="G220" s="28"/>
      <c r="H220" s="28"/>
    </row>
    <row r="221" spans="1:8">
      <c r="A221" s="17"/>
      <c r="B221" s="17"/>
      <c r="C221" s="18"/>
      <c r="D221" s="28"/>
      <c r="E221" s="28"/>
      <c r="F221" s="35"/>
      <c r="G221" s="28"/>
      <c r="H221" s="28"/>
    </row>
    <row r="222" spans="1:8">
      <c r="A222" s="17"/>
      <c r="B222" s="17"/>
      <c r="C222" s="18"/>
      <c r="D222" s="28"/>
      <c r="E222" s="28"/>
      <c r="F222" s="35"/>
      <c r="G222" s="28"/>
      <c r="H222" s="28"/>
    </row>
    <row r="223" spans="1:8">
      <c r="A223" s="17"/>
      <c r="B223" s="17"/>
      <c r="C223" s="18"/>
      <c r="D223" s="28"/>
      <c r="E223" s="28"/>
      <c r="F223" s="35"/>
      <c r="G223" s="28"/>
      <c r="H223" s="28"/>
    </row>
    <row r="224" spans="1:8">
      <c r="A224" s="17"/>
      <c r="B224" s="17"/>
      <c r="C224" s="18"/>
      <c r="D224" s="28"/>
      <c r="E224" s="28"/>
      <c r="F224" s="35"/>
      <c r="G224" s="28"/>
      <c r="H224" s="28"/>
    </row>
    <row r="225" spans="1:8">
      <c r="A225" s="17"/>
      <c r="B225" s="17"/>
      <c r="C225" s="18"/>
      <c r="D225" s="28"/>
      <c r="E225" s="28"/>
      <c r="F225" s="35"/>
      <c r="G225" s="28"/>
      <c r="H225" s="28"/>
    </row>
    <row r="226" spans="1:8">
      <c r="A226" s="17"/>
      <c r="B226" s="17"/>
      <c r="C226" s="18"/>
      <c r="D226" s="28"/>
      <c r="E226" s="28"/>
      <c r="F226" s="35"/>
      <c r="G226" s="28"/>
      <c r="H226" s="28"/>
    </row>
    <row r="227" spans="1:8">
      <c r="A227" s="17"/>
      <c r="B227" s="17"/>
      <c r="C227" s="18"/>
      <c r="D227" s="28"/>
      <c r="E227" s="28"/>
      <c r="F227" s="35"/>
      <c r="G227" s="28"/>
      <c r="H227" s="28"/>
    </row>
    <row r="228" spans="1:8">
      <c r="A228" s="17"/>
      <c r="B228" s="17"/>
      <c r="C228" s="18"/>
      <c r="D228" s="28"/>
      <c r="E228" s="28"/>
      <c r="F228" s="35"/>
      <c r="G228" s="28"/>
      <c r="H228" s="28"/>
    </row>
    <row r="229" spans="1:8">
      <c r="A229" s="17"/>
      <c r="B229" s="17"/>
      <c r="C229" s="18"/>
      <c r="D229" s="28"/>
      <c r="E229" s="28"/>
      <c r="F229" s="35"/>
      <c r="G229" s="28"/>
      <c r="H229" s="28"/>
    </row>
    <row r="230" spans="1:8">
      <c r="A230" s="17"/>
      <c r="B230" s="17"/>
      <c r="C230" s="18"/>
      <c r="D230" s="28"/>
      <c r="E230" s="28"/>
      <c r="F230" s="35"/>
      <c r="G230" s="28"/>
      <c r="H230" s="28"/>
    </row>
    <row r="231" spans="1:8">
      <c r="A231" s="17"/>
      <c r="B231" s="17"/>
      <c r="C231" s="18"/>
      <c r="D231" s="28"/>
      <c r="E231" s="28"/>
      <c r="F231" s="35"/>
      <c r="G231" s="28"/>
      <c r="H231" s="28"/>
    </row>
    <row r="232" spans="1:8">
      <c r="A232" s="17"/>
      <c r="B232" s="17"/>
      <c r="C232" s="18"/>
      <c r="D232" s="28"/>
      <c r="E232" s="28"/>
      <c r="F232" s="35"/>
      <c r="G232" s="28"/>
      <c r="H232" s="28"/>
    </row>
    <row r="233" spans="1:8">
      <c r="A233" s="17"/>
      <c r="B233" s="17"/>
      <c r="C233" s="18"/>
      <c r="D233" s="28"/>
      <c r="E233" s="28"/>
      <c r="F233" s="35"/>
      <c r="G233" s="28"/>
      <c r="H233" s="28"/>
    </row>
    <row r="234" spans="1:8">
      <c r="A234" s="17"/>
      <c r="B234" s="17"/>
      <c r="C234" s="18"/>
      <c r="D234" s="28"/>
      <c r="E234" s="28"/>
      <c r="F234" s="35"/>
      <c r="G234" s="28"/>
      <c r="H234" s="28"/>
    </row>
    <row r="235" spans="1:8">
      <c r="A235" s="17"/>
      <c r="B235" s="17"/>
      <c r="C235" s="18"/>
      <c r="D235" s="28"/>
      <c r="E235" s="28"/>
      <c r="F235" s="35"/>
      <c r="G235" s="28"/>
      <c r="H235" s="28"/>
    </row>
    <row r="236" spans="1:8">
      <c r="A236" s="17"/>
      <c r="B236" s="17"/>
      <c r="C236" s="18"/>
      <c r="D236" s="28"/>
      <c r="E236" s="28"/>
      <c r="F236" s="35"/>
      <c r="G236" s="28"/>
      <c r="H236" s="28"/>
    </row>
    <row r="237" spans="1:8">
      <c r="A237" s="17"/>
      <c r="B237" s="17"/>
      <c r="C237" s="18"/>
      <c r="D237" s="28"/>
      <c r="E237" s="28"/>
      <c r="F237" s="35"/>
      <c r="G237" s="28"/>
      <c r="H237" s="28"/>
    </row>
    <row r="238" spans="1:8">
      <c r="A238" s="17"/>
      <c r="B238" s="17"/>
      <c r="C238" s="18"/>
      <c r="D238" s="28"/>
      <c r="E238" s="28"/>
      <c r="F238" s="35"/>
      <c r="G238" s="28"/>
      <c r="H238" s="28"/>
    </row>
    <row r="239" spans="1:8">
      <c r="A239" s="17"/>
      <c r="B239" s="17"/>
      <c r="C239" s="18"/>
      <c r="D239" s="28"/>
      <c r="E239" s="28"/>
      <c r="F239" s="35"/>
      <c r="G239" s="28"/>
      <c r="H239" s="28"/>
    </row>
    <row r="240" spans="1:8">
      <c r="A240" s="17"/>
      <c r="B240" s="17"/>
      <c r="C240" s="18"/>
      <c r="D240" s="28"/>
      <c r="E240" s="28"/>
      <c r="F240" s="35"/>
      <c r="G240" s="28"/>
      <c r="H240" s="28"/>
    </row>
    <row r="241" spans="1:8">
      <c r="A241" s="17"/>
      <c r="B241" s="17"/>
      <c r="C241" s="18"/>
      <c r="D241" s="28"/>
      <c r="E241" s="28"/>
      <c r="F241" s="35"/>
      <c r="G241" s="28"/>
      <c r="H241" s="28"/>
    </row>
    <row r="242" spans="1:8">
      <c r="A242" s="17"/>
      <c r="B242" s="17"/>
      <c r="C242" s="18"/>
      <c r="D242" s="28"/>
      <c r="E242" s="28"/>
      <c r="F242" s="35"/>
      <c r="G242" s="28"/>
      <c r="H242" s="28"/>
    </row>
    <row r="243" spans="1:8">
      <c r="A243" s="17"/>
      <c r="B243" s="17"/>
      <c r="C243" s="18"/>
      <c r="D243" s="28"/>
      <c r="E243" s="28"/>
      <c r="F243" s="35"/>
      <c r="G243" s="28"/>
      <c r="H243" s="28"/>
    </row>
    <row r="244" spans="1:8">
      <c r="A244" s="17"/>
      <c r="B244" s="17"/>
      <c r="C244" s="18"/>
      <c r="D244" s="28"/>
      <c r="E244" s="28"/>
      <c r="F244" s="35"/>
      <c r="G244" s="28"/>
      <c r="H244" s="28"/>
    </row>
    <row r="245" spans="1:8">
      <c r="A245" s="17"/>
      <c r="B245" s="17"/>
      <c r="C245" s="18"/>
      <c r="D245" s="28"/>
      <c r="E245" s="28"/>
      <c r="F245" s="35"/>
      <c r="G245" s="28"/>
      <c r="H245" s="28"/>
    </row>
    <row r="246" spans="1:8">
      <c r="A246" s="17"/>
      <c r="B246" s="17"/>
      <c r="C246" s="18"/>
      <c r="D246" s="28"/>
      <c r="E246" s="28"/>
      <c r="F246" s="35"/>
      <c r="G246" s="28"/>
      <c r="H246" s="28"/>
    </row>
    <row r="247" spans="1:8">
      <c r="A247" s="17"/>
      <c r="B247" s="17"/>
      <c r="C247" s="18"/>
      <c r="D247" s="28"/>
      <c r="E247" s="28"/>
      <c r="F247" s="35"/>
      <c r="G247" s="28"/>
      <c r="H247" s="28"/>
    </row>
    <row r="248" spans="1:8">
      <c r="A248" s="17"/>
      <c r="B248" s="17"/>
      <c r="C248" s="18"/>
      <c r="D248" s="28"/>
      <c r="E248" s="28"/>
      <c r="F248" s="35"/>
      <c r="G248" s="28"/>
      <c r="H248" s="28"/>
    </row>
    <row r="249" spans="1:8">
      <c r="A249" s="17"/>
      <c r="B249" s="17"/>
      <c r="C249" s="18"/>
      <c r="D249" s="28"/>
      <c r="E249" s="28"/>
      <c r="F249" s="35"/>
      <c r="G249" s="28"/>
      <c r="H249" s="28"/>
    </row>
    <row r="250" spans="1:8">
      <c r="A250" s="17"/>
      <c r="B250" s="17"/>
      <c r="C250" s="18"/>
      <c r="D250" s="28"/>
      <c r="E250" s="28"/>
      <c r="F250" s="35"/>
      <c r="G250" s="28"/>
      <c r="H250" s="28"/>
    </row>
    <row r="251" spans="1:8">
      <c r="A251" s="17"/>
      <c r="B251" s="17"/>
      <c r="C251" s="18"/>
      <c r="D251" s="28"/>
      <c r="E251" s="28"/>
      <c r="F251" s="35"/>
      <c r="G251" s="28"/>
      <c r="H251" s="28"/>
    </row>
    <row r="252" spans="1:8">
      <c r="A252" s="17"/>
      <c r="B252" s="17"/>
      <c r="C252" s="18"/>
      <c r="D252" s="28"/>
      <c r="E252" s="28"/>
      <c r="F252" s="35"/>
      <c r="G252" s="28"/>
      <c r="H252" s="28"/>
    </row>
    <row r="253" spans="1:8">
      <c r="A253" s="17"/>
      <c r="B253" s="17"/>
      <c r="C253" s="18"/>
      <c r="D253" s="28"/>
      <c r="E253" s="28"/>
      <c r="F253" s="35"/>
      <c r="G253" s="28"/>
      <c r="H253" s="28"/>
    </row>
    <row r="254" spans="1:8">
      <c r="A254" s="17"/>
      <c r="B254" s="17"/>
      <c r="C254" s="18"/>
      <c r="D254" s="28"/>
      <c r="E254" s="28"/>
      <c r="F254" s="35"/>
      <c r="G254" s="28"/>
      <c r="H254" s="28"/>
    </row>
    <row r="255" spans="1:8">
      <c r="A255" s="17"/>
      <c r="B255" s="17"/>
      <c r="C255" s="18"/>
      <c r="D255" s="28"/>
      <c r="E255" s="28"/>
      <c r="F255" s="35"/>
      <c r="G255" s="28"/>
      <c r="H255" s="28"/>
    </row>
    <row r="256" spans="1:8">
      <c r="A256" s="17"/>
      <c r="B256" s="17"/>
      <c r="C256" s="18"/>
      <c r="D256" s="28"/>
      <c r="E256" s="28"/>
      <c r="F256" s="35"/>
      <c r="G256" s="28"/>
      <c r="H256" s="28"/>
    </row>
    <row r="257" spans="1:8">
      <c r="A257" s="17"/>
      <c r="B257" s="17"/>
      <c r="C257" s="18"/>
      <c r="D257" s="28"/>
      <c r="E257" s="28"/>
      <c r="F257" s="35"/>
      <c r="G257" s="28"/>
      <c r="H257" s="28"/>
    </row>
    <row r="258" spans="1:8">
      <c r="A258" s="17"/>
      <c r="B258" s="17"/>
      <c r="C258" s="18"/>
      <c r="D258" s="28"/>
      <c r="E258" s="28"/>
      <c r="F258" s="35"/>
      <c r="G258" s="28"/>
      <c r="H258" s="28"/>
    </row>
    <row r="259" spans="1:8">
      <c r="A259" s="17"/>
      <c r="B259" s="17"/>
      <c r="C259" s="18"/>
      <c r="D259" s="28"/>
      <c r="E259" s="28"/>
      <c r="F259" s="35"/>
      <c r="G259" s="28"/>
      <c r="H259" s="28"/>
    </row>
    <row r="260" spans="1:8">
      <c r="A260" s="17"/>
      <c r="B260" s="17"/>
      <c r="C260" s="18"/>
      <c r="D260" s="28"/>
      <c r="E260" s="28"/>
      <c r="F260" s="35"/>
      <c r="G260" s="28"/>
      <c r="H260" s="28"/>
    </row>
    <row r="261" spans="1:8">
      <c r="A261" s="17"/>
      <c r="B261" s="17"/>
      <c r="C261" s="18"/>
      <c r="D261" s="28"/>
      <c r="E261" s="28"/>
      <c r="F261" s="35"/>
      <c r="G261" s="28"/>
      <c r="H261" s="28"/>
    </row>
    <row r="262" spans="1:8">
      <c r="A262" s="17"/>
      <c r="B262" s="17"/>
      <c r="C262" s="18"/>
      <c r="D262" s="28"/>
      <c r="E262" s="28"/>
      <c r="F262" s="35"/>
      <c r="G262" s="28"/>
      <c r="H262" s="28"/>
    </row>
    <row r="263" spans="1:8">
      <c r="A263" s="17"/>
      <c r="B263" s="17"/>
      <c r="C263" s="18"/>
      <c r="D263" s="28"/>
      <c r="E263" s="28"/>
      <c r="F263" s="35"/>
      <c r="G263" s="28"/>
      <c r="H263" s="28"/>
    </row>
    <row r="264" spans="1:8">
      <c r="A264" s="17"/>
      <c r="B264" s="17"/>
      <c r="C264" s="18"/>
      <c r="D264" s="28"/>
      <c r="E264" s="28"/>
      <c r="F264" s="35"/>
      <c r="G264" s="28"/>
      <c r="H264" s="28"/>
    </row>
    <row r="265" spans="1:8">
      <c r="A265" s="17"/>
      <c r="B265" s="17"/>
      <c r="C265" s="18"/>
      <c r="D265" s="28"/>
      <c r="E265" s="28"/>
      <c r="F265" s="35"/>
      <c r="G265" s="28"/>
      <c r="H265" s="28"/>
    </row>
    <row r="266" spans="1:8">
      <c r="A266" s="17"/>
      <c r="B266" s="17"/>
      <c r="C266" s="18"/>
      <c r="D266" s="28"/>
      <c r="E266" s="28"/>
      <c r="F266" s="35"/>
      <c r="G266" s="28"/>
      <c r="H266" s="28"/>
    </row>
    <row r="267" spans="1:8">
      <c r="A267" s="17"/>
      <c r="B267" s="17"/>
      <c r="C267" s="18"/>
      <c r="D267" s="28"/>
      <c r="E267" s="28"/>
      <c r="F267" s="35"/>
      <c r="G267" s="28"/>
      <c r="H267" s="28"/>
    </row>
    <row r="268" spans="1:8">
      <c r="A268" s="17"/>
      <c r="B268" s="17"/>
      <c r="C268" s="18"/>
      <c r="D268" s="28"/>
      <c r="E268" s="28"/>
      <c r="F268" s="35"/>
      <c r="G268" s="28"/>
      <c r="H268" s="28"/>
    </row>
    <row r="269" spans="1:8">
      <c r="A269" s="17"/>
      <c r="B269" s="17"/>
      <c r="C269" s="18"/>
      <c r="D269" s="28"/>
      <c r="E269" s="28"/>
      <c r="F269" s="35"/>
      <c r="G269" s="28"/>
      <c r="H269" s="28"/>
    </row>
    <row r="270" spans="1:8">
      <c r="A270" s="17"/>
      <c r="B270" s="17"/>
      <c r="C270" s="18"/>
      <c r="D270" s="28"/>
      <c r="E270" s="28"/>
      <c r="F270" s="35"/>
      <c r="G270" s="28"/>
      <c r="H270" s="28"/>
    </row>
    <row r="271" spans="1:8">
      <c r="A271" s="17"/>
      <c r="B271" s="17"/>
      <c r="C271" s="18"/>
      <c r="D271" s="28"/>
      <c r="E271" s="28"/>
      <c r="F271" s="35"/>
      <c r="G271" s="28"/>
      <c r="H271" s="28"/>
    </row>
    <row r="272" spans="1:8">
      <c r="A272" s="17"/>
      <c r="B272" s="17"/>
      <c r="C272" s="18"/>
      <c r="D272" s="28"/>
      <c r="E272" s="28"/>
      <c r="F272" s="35"/>
      <c r="G272" s="28"/>
      <c r="H272" s="28"/>
    </row>
    <row r="273" spans="1:8">
      <c r="A273" s="17"/>
      <c r="B273" s="17"/>
      <c r="C273" s="18"/>
      <c r="D273" s="28"/>
      <c r="E273" s="28"/>
      <c r="F273" s="35"/>
      <c r="G273" s="28"/>
      <c r="H273" s="28"/>
    </row>
    <row r="274" spans="1:8">
      <c r="A274" s="17"/>
      <c r="B274" s="17"/>
      <c r="C274" s="18"/>
      <c r="D274" s="28"/>
      <c r="E274" s="28"/>
      <c r="F274" s="35"/>
      <c r="G274" s="28"/>
      <c r="H274" s="28"/>
    </row>
    <row r="275" spans="1:8">
      <c r="A275" s="17"/>
      <c r="B275" s="17"/>
      <c r="C275" s="18"/>
      <c r="D275" s="28"/>
      <c r="E275" s="28"/>
      <c r="F275" s="35"/>
      <c r="G275" s="28"/>
      <c r="H275" s="28"/>
    </row>
    <row r="276" spans="1:8">
      <c r="A276" s="17"/>
      <c r="B276" s="17"/>
      <c r="C276" s="18"/>
      <c r="D276" s="28"/>
      <c r="E276" s="28"/>
      <c r="F276" s="35"/>
      <c r="G276" s="28"/>
      <c r="H276" s="28"/>
    </row>
    <row r="277" spans="1:8">
      <c r="A277" s="17"/>
      <c r="B277" s="17"/>
      <c r="C277" s="18"/>
      <c r="D277" s="28"/>
      <c r="E277" s="28"/>
      <c r="F277" s="35"/>
      <c r="G277" s="28"/>
      <c r="H277" s="28"/>
    </row>
    <row r="278" spans="1:8">
      <c r="A278" s="17"/>
      <c r="B278" s="17"/>
      <c r="C278" s="18"/>
      <c r="D278" s="28"/>
      <c r="E278" s="28"/>
      <c r="F278" s="35"/>
      <c r="G278" s="28"/>
      <c r="H278" s="28"/>
    </row>
    <row r="279" spans="1:8">
      <c r="A279" s="17"/>
      <c r="B279" s="17"/>
      <c r="C279" s="18"/>
      <c r="D279" s="28"/>
      <c r="E279" s="28"/>
      <c r="F279" s="35"/>
      <c r="G279" s="28"/>
      <c r="H279" s="28"/>
    </row>
    <row r="280" spans="1:8">
      <c r="A280" s="17"/>
      <c r="B280" s="17"/>
      <c r="C280" s="18"/>
      <c r="D280" s="28"/>
      <c r="E280" s="28"/>
      <c r="F280" s="35"/>
      <c r="G280" s="28"/>
      <c r="H280" s="28"/>
    </row>
    <row r="281" spans="1:8">
      <c r="A281" s="17"/>
      <c r="B281" s="17"/>
      <c r="C281" s="18"/>
      <c r="D281" s="28"/>
      <c r="E281" s="28"/>
      <c r="F281" s="35"/>
      <c r="G281" s="28"/>
      <c r="H281" s="28"/>
    </row>
    <row r="282" spans="1:8">
      <c r="A282" s="17"/>
      <c r="B282" s="17"/>
      <c r="C282" s="18"/>
      <c r="D282" s="28"/>
      <c r="E282" s="28"/>
      <c r="F282" s="35"/>
      <c r="G282" s="28"/>
      <c r="H282" s="28"/>
    </row>
    <row r="283" spans="1:8">
      <c r="A283" s="17"/>
      <c r="B283" s="17"/>
      <c r="C283" s="18"/>
      <c r="D283" s="28"/>
      <c r="E283" s="28"/>
      <c r="F283" s="35"/>
      <c r="G283" s="28"/>
      <c r="H283" s="28"/>
    </row>
    <row r="284" spans="1:8">
      <c r="A284" s="17"/>
      <c r="B284" s="17"/>
      <c r="C284" s="18"/>
      <c r="D284" s="28"/>
      <c r="E284" s="28"/>
      <c r="F284" s="35"/>
      <c r="G284" s="28"/>
      <c r="H284" s="28"/>
    </row>
    <row r="285" spans="1:8">
      <c r="A285" s="17"/>
      <c r="B285" s="17"/>
      <c r="C285" s="18"/>
      <c r="D285" s="28"/>
      <c r="E285" s="28"/>
      <c r="F285" s="35"/>
      <c r="G285" s="28"/>
      <c r="H285" s="28"/>
    </row>
    <row r="286" spans="1:8">
      <c r="A286" s="17"/>
      <c r="B286" s="17"/>
      <c r="C286" s="18"/>
      <c r="D286" s="28"/>
      <c r="E286" s="28"/>
      <c r="F286" s="35"/>
      <c r="G286" s="28"/>
      <c r="H286" s="28"/>
    </row>
    <row r="287" spans="1:8">
      <c r="A287" s="17"/>
      <c r="B287" s="17"/>
      <c r="C287" s="18"/>
      <c r="D287" s="28"/>
      <c r="E287" s="28"/>
      <c r="F287" s="35"/>
      <c r="G287" s="28"/>
      <c r="H287" s="28"/>
    </row>
    <row r="288" spans="1:8">
      <c r="A288" s="4"/>
      <c r="B288" s="6"/>
      <c r="C288" s="5"/>
    </row>
    <row r="289" spans="1:3">
      <c r="A289" s="4"/>
      <c r="B289" s="6"/>
      <c r="C289" s="5"/>
    </row>
    <row r="290" spans="1:3">
      <c r="A290" s="4"/>
      <c r="B290" s="6"/>
      <c r="C290" s="5"/>
    </row>
    <row r="291" spans="1:3">
      <c r="A291" s="4"/>
      <c r="B291" s="6"/>
      <c r="C291" s="5"/>
    </row>
    <row r="292" spans="1:3">
      <c r="A292" s="4"/>
      <c r="B292" s="6"/>
      <c r="C292" s="5"/>
    </row>
    <row r="293" spans="1:3">
      <c r="A293" s="4"/>
      <c r="B293" s="6"/>
      <c r="C293" s="5"/>
    </row>
    <row r="294" spans="1:3">
      <c r="A294" s="4"/>
      <c r="B294" s="6"/>
      <c r="C294" s="5"/>
    </row>
    <row r="295" spans="1:3">
      <c r="A295" s="4"/>
      <c r="B295" s="6"/>
      <c r="C295" s="5"/>
    </row>
    <row r="296" spans="1:3">
      <c r="A296" s="4"/>
      <c r="B296" s="6"/>
      <c r="C296" s="5"/>
    </row>
    <row r="297" spans="1:3">
      <c r="A297" s="4"/>
      <c r="B297" s="6"/>
      <c r="C297" s="5"/>
    </row>
    <row r="298" spans="1:3">
      <c r="A298" s="4"/>
      <c r="B298" s="6"/>
      <c r="C298" s="5"/>
    </row>
    <row r="299" spans="1:3">
      <c r="A299" s="4"/>
      <c r="B299" s="6"/>
      <c r="C299" s="5"/>
    </row>
    <row r="300" spans="1:3">
      <c r="A300" s="4"/>
      <c r="B300" s="6"/>
      <c r="C300" s="5"/>
    </row>
    <row r="301" spans="1:3">
      <c r="A301" s="4"/>
      <c r="B301" s="6"/>
      <c r="C301" s="5"/>
    </row>
    <row r="302" spans="1:3">
      <c r="A302" s="4"/>
      <c r="B302" s="6"/>
      <c r="C302" s="5"/>
    </row>
    <row r="303" spans="1:3">
      <c r="A303" s="4"/>
      <c r="B303" s="6"/>
      <c r="C303" s="5"/>
    </row>
    <row r="304" spans="1:3">
      <c r="A304" s="4"/>
      <c r="B304" s="6"/>
      <c r="C304" s="5"/>
    </row>
    <row r="305" spans="1:3">
      <c r="A305" s="4"/>
      <c r="B305" s="6"/>
      <c r="C305" s="5"/>
    </row>
    <row r="306" spans="1:3">
      <c r="A306" s="4"/>
      <c r="B306" s="6"/>
      <c r="C306" s="5"/>
    </row>
    <row r="307" spans="1:3">
      <c r="A307" s="4"/>
      <c r="B307" s="6"/>
      <c r="C307" s="5"/>
    </row>
    <row r="308" spans="1:3">
      <c r="A308" s="4"/>
      <c r="B308" s="6"/>
      <c r="C308" s="5"/>
    </row>
    <row r="309" spans="1:3">
      <c r="A309" s="4"/>
      <c r="B309" s="6"/>
      <c r="C309" s="5"/>
    </row>
    <row r="310" spans="1:3">
      <c r="A310" s="4"/>
      <c r="B310" s="6"/>
      <c r="C310" s="5"/>
    </row>
    <row r="311" spans="1:3">
      <c r="A311" s="4"/>
      <c r="B311" s="6"/>
      <c r="C311" s="5"/>
    </row>
    <row r="312" spans="1:3">
      <c r="A312" s="4"/>
      <c r="B312" s="6"/>
      <c r="C312" s="5"/>
    </row>
    <row r="313" spans="1:3">
      <c r="A313" s="4"/>
      <c r="B313" s="6"/>
      <c r="C313" s="5"/>
    </row>
    <row r="314" spans="1:3">
      <c r="A314" s="4"/>
      <c r="B314" s="6"/>
      <c r="C314" s="5"/>
    </row>
    <row r="315" spans="1:3">
      <c r="A315" s="4"/>
      <c r="B315" s="6"/>
      <c r="C315" s="5"/>
    </row>
    <row r="316" spans="1:3">
      <c r="A316" s="4"/>
      <c r="B316" s="6"/>
      <c r="C316" s="5"/>
    </row>
    <row r="317" spans="1:3">
      <c r="A317" s="4"/>
      <c r="B317" s="6"/>
      <c r="C317" s="5"/>
    </row>
    <row r="318" spans="1:3">
      <c r="A318" s="4"/>
      <c r="B318" s="6"/>
      <c r="C318" s="5"/>
    </row>
    <row r="319" spans="1:3">
      <c r="A319" s="4"/>
      <c r="B319" s="6"/>
      <c r="C319" s="5"/>
    </row>
    <row r="320" spans="1:3">
      <c r="A320" s="4"/>
      <c r="B320" s="6"/>
      <c r="C320" s="5"/>
    </row>
    <row r="321" spans="1:3">
      <c r="A321" s="4"/>
      <c r="B321" s="6"/>
      <c r="C321" s="5"/>
    </row>
    <row r="322" spans="1:3">
      <c r="A322" s="4"/>
      <c r="B322" s="6"/>
      <c r="C322" s="5"/>
    </row>
    <row r="323" spans="1:3">
      <c r="A323" s="4"/>
      <c r="B323" s="6"/>
      <c r="C323" s="5"/>
    </row>
    <row r="324" spans="1:3">
      <c r="A324" s="4"/>
      <c r="B324" s="6"/>
      <c r="C324" s="5"/>
    </row>
    <row r="325" spans="1:3">
      <c r="A325" s="4"/>
      <c r="B325" s="6"/>
      <c r="C325" s="5"/>
    </row>
    <row r="326" spans="1:3">
      <c r="A326" s="4"/>
      <c r="B326" s="6"/>
      <c r="C326" s="5"/>
    </row>
    <row r="327" spans="1:3">
      <c r="A327" s="4"/>
      <c r="B327" s="6"/>
      <c r="C327" s="5"/>
    </row>
    <row r="328" spans="1:3">
      <c r="A328" s="4"/>
      <c r="B328" s="6"/>
      <c r="C328" s="5"/>
    </row>
    <row r="329" spans="1:3">
      <c r="A329" s="4"/>
      <c r="B329" s="6"/>
      <c r="C329" s="5"/>
    </row>
    <row r="330" spans="1:3">
      <c r="A330" s="4"/>
      <c r="B330" s="6"/>
      <c r="C330" s="5"/>
    </row>
    <row r="331" spans="1:3">
      <c r="A331" s="4"/>
      <c r="B331" s="6"/>
      <c r="C331" s="5"/>
    </row>
    <row r="332" spans="1:3">
      <c r="A332" s="4"/>
      <c r="B332" s="6"/>
      <c r="C332" s="5"/>
    </row>
    <row r="333" spans="1:3">
      <c r="A333" s="4"/>
      <c r="B333" s="6"/>
      <c r="C333" s="5"/>
    </row>
    <row r="334" spans="1:3">
      <c r="A334" s="4"/>
      <c r="B334" s="6"/>
      <c r="C334" s="5"/>
    </row>
    <row r="335" spans="1:3">
      <c r="A335" s="4"/>
      <c r="B335" s="6"/>
      <c r="C335" s="5"/>
    </row>
    <row r="336" spans="1:3">
      <c r="A336" s="4"/>
      <c r="B336" s="6"/>
      <c r="C336" s="5"/>
    </row>
    <row r="337" spans="1:3">
      <c r="A337" s="4"/>
      <c r="B337" s="6"/>
      <c r="C337" s="5"/>
    </row>
    <row r="338" spans="1:3">
      <c r="A338" s="4"/>
      <c r="B338" s="6"/>
      <c r="C338" s="5"/>
    </row>
    <row r="339" spans="1:3">
      <c r="A339" s="4"/>
      <c r="B339" s="6"/>
      <c r="C339" s="5"/>
    </row>
    <row r="340" spans="1:3">
      <c r="A340" s="4"/>
      <c r="B340" s="6"/>
      <c r="C340" s="5"/>
    </row>
    <row r="341" spans="1:3">
      <c r="A341" s="4"/>
      <c r="B341" s="6"/>
      <c r="C341" s="5"/>
    </row>
    <row r="342" spans="1:3">
      <c r="A342" s="4"/>
      <c r="B342" s="6"/>
      <c r="C342" s="5"/>
    </row>
    <row r="343" spans="1:3">
      <c r="A343" s="4"/>
      <c r="B343" s="6"/>
      <c r="C343" s="5"/>
    </row>
    <row r="344" spans="1:3">
      <c r="A344" s="4"/>
      <c r="B344" s="6"/>
      <c r="C344" s="5"/>
    </row>
    <row r="345" spans="1:3">
      <c r="A345" s="4"/>
      <c r="B345" s="6"/>
      <c r="C345" s="5"/>
    </row>
    <row r="346" spans="1:3">
      <c r="A346" s="4"/>
      <c r="B346" s="6"/>
      <c r="C346" s="5"/>
    </row>
    <row r="347" spans="1:3">
      <c r="A347" s="4"/>
      <c r="B347" s="6"/>
      <c r="C347" s="5"/>
    </row>
    <row r="348" spans="1:3">
      <c r="A348" s="4"/>
      <c r="B348" s="6"/>
      <c r="C348" s="5"/>
    </row>
    <row r="349" spans="1:3">
      <c r="A349" s="4"/>
      <c r="B349" s="6"/>
      <c r="C349" s="5"/>
    </row>
    <row r="350" spans="1:3">
      <c r="A350" s="4"/>
      <c r="B350" s="6"/>
      <c r="C350" s="5"/>
    </row>
    <row r="351" spans="1:3">
      <c r="A351" s="4"/>
      <c r="B351" s="6"/>
      <c r="C351" s="5"/>
    </row>
    <row r="352" spans="1:3">
      <c r="A352" s="4"/>
      <c r="B352" s="6"/>
      <c r="C352" s="5"/>
    </row>
    <row r="353" spans="1:3">
      <c r="A353" s="4"/>
      <c r="B353" s="6"/>
      <c r="C353" s="5"/>
    </row>
    <row r="354" spans="1:3">
      <c r="A354" s="4"/>
      <c r="B354" s="6"/>
      <c r="C354" s="5"/>
    </row>
    <row r="355" spans="1:3">
      <c r="A355" s="4"/>
      <c r="B355" s="6"/>
      <c r="C355" s="5"/>
    </row>
    <row r="356" spans="1:3">
      <c r="A356" s="4"/>
      <c r="B356" s="6"/>
      <c r="C356" s="5"/>
    </row>
    <row r="357" spans="1:3">
      <c r="A357" s="4"/>
      <c r="B357" s="6"/>
      <c r="C357" s="5"/>
    </row>
    <row r="358" spans="1:3">
      <c r="A358" s="4"/>
      <c r="B358" s="6"/>
      <c r="C358" s="5"/>
    </row>
    <row r="359" spans="1:3">
      <c r="A359" s="4"/>
      <c r="B359" s="6"/>
      <c r="C359" s="5"/>
    </row>
    <row r="360" spans="1:3">
      <c r="A360" s="4"/>
      <c r="B360" s="6"/>
      <c r="C360" s="5"/>
    </row>
    <row r="361" spans="1:3">
      <c r="A361" s="4"/>
      <c r="B361" s="6"/>
      <c r="C361" s="5"/>
    </row>
    <row r="362" spans="1:3">
      <c r="A362" s="4"/>
      <c r="B362" s="6"/>
      <c r="C362" s="5"/>
    </row>
    <row r="363" spans="1:3">
      <c r="A363" s="4"/>
      <c r="B363" s="6"/>
      <c r="C363" s="5"/>
    </row>
    <row r="364" spans="1:3">
      <c r="A364" s="4"/>
      <c r="B364" s="6"/>
      <c r="C364" s="5"/>
    </row>
    <row r="365" spans="1:3">
      <c r="A365" s="4"/>
      <c r="B365" s="6"/>
      <c r="C365" s="5"/>
    </row>
    <row r="366" spans="1:3">
      <c r="A366" s="4"/>
      <c r="B366" s="6"/>
      <c r="C366" s="5"/>
    </row>
    <row r="367" spans="1:3">
      <c r="A367" s="4"/>
      <c r="B367" s="6"/>
      <c r="C367" s="5"/>
    </row>
    <row r="368" spans="1:3">
      <c r="A368" s="4"/>
      <c r="B368" s="6"/>
      <c r="C368" s="5"/>
    </row>
    <row r="369" spans="1:3">
      <c r="A369" s="4"/>
      <c r="B369" s="6"/>
      <c r="C369" s="5"/>
    </row>
    <row r="370" spans="1:3">
      <c r="A370" s="4"/>
      <c r="B370" s="6"/>
      <c r="C370" s="5"/>
    </row>
    <row r="371" spans="1:3">
      <c r="A371" s="4"/>
      <c r="B371" s="6"/>
      <c r="C371" s="5"/>
    </row>
    <row r="372" spans="1:3">
      <c r="A372" s="4"/>
      <c r="B372" s="6"/>
      <c r="C372" s="5"/>
    </row>
    <row r="373" spans="1:3">
      <c r="A373" s="4"/>
      <c r="B373" s="6"/>
      <c r="C373" s="5"/>
    </row>
    <row r="374" spans="1:3">
      <c r="A374" s="4"/>
      <c r="B374" s="6"/>
      <c r="C374" s="5"/>
    </row>
    <row r="375" spans="1:3">
      <c r="A375" s="4"/>
      <c r="B375" s="6"/>
      <c r="C375" s="5"/>
    </row>
    <row r="376" spans="1:3">
      <c r="A376" s="4"/>
      <c r="B376" s="6"/>
      <c r="C376" s="5"/>
    </row>
    <row r="377" spans="1:3">
      <c r="A377" s="4"/>
      <c r="B377" s="6"/>
      <c r="C377" s="5"/>
    </row>
    <row r="378" spans="1:3">
      <c r="A378" s="4"/>
      <c r="B378" s="6"/>
      <c r="C378" s="5"/>
    </row>
    <row r="379" spans="1:3">
      <c r="A379" s="4"/>
      <c r="B379" s="6"/>
      <c r="C379" s="5"/>
    </row>
    <row r="380" spans="1:3">
      <c r="A380" s="4"/>
      <c r="B380" s="6"/>
      <c r="C380" s="5"/>
    </row>
    <row r="381" spans="1:3">
      <c r="A381" s="4"/>
      <c r="B381" s="6"/>
      <c r="C381" s="5"/>
    </row>
    <row r="382" spans="1:3">
      <c r="A382" s="4"/>
      <c r="B382" s="6"/>
      <c r="C382" s="5"/>
    </row>
    <row r="383" spans="1:3">
      <c r="A383" s="4"/>
      <c r="B383" s="6"/>
      <c r="C383" s="5"/>
    </row>
    <row r="384" spans="1:3">
      <c r="A384" s="4"/>
      <c r="B384" s="6"/>
      <c r="C384" s="5"/>
    </row>
    <row r="385" spans="1:3">
      <c r="A385" s="4"/>
      <c r="B385" s="6"/>
      <c r="C385" s="5"/>
    </row>
    <row r="386" spans="1:3">
      <c r="A386" s="4"/>
      <c r="B386" s="6"/>
      <c r="C386" s="5"/>
    </row>
    <row r="387" spans="1:3">
      <c r="A387" s="4"/>
      <c r="B387" s="6"/>
      <c r="C387" s="5"/>
    </row>
    <row r="388" spans="1:3">
      <c r="A388" s="4"/>
      <c r="B388" s="6"/>
      <c r="C388" s="5"/>
    </row>
    <row r="389" spans="1:3">
      <c r="A389" s="4"/>
      <c r="B389" s="6"/>
      <c r="C389" s="5"/>
    </row>
    <row r="390" spans="1:3">
      <c r="A390" s="4"/>
      <c r="B390" s="6"/>
      <c r="C390" s="5"/>
    </row>
    <row r="391" spans="1:3">
      <c r="A391" s="4"/>
      <c r="B391" s="6"/>
      <c r="C391" s="5"/>
    </row>
    <row r="392" spans="1:3">
      <c r="A392" s="4"/>
      <c r="B392" s="6"/>
      <c r="C392" s="5"/>
    </row>
    <row r="393" spans="1:3">
      <c r="A393" s="4"/>
      <c r="B393" s="6"/>
      <c r="C393" s="5"/>
    </row>
    <row r="394" spans="1:3">
      <c r="A394" s="4"/>
      <c r="B394" s="6"/>
      <c r="C394" s="5"/>
    </row>
    <row r="395" spans="1:3">
      <c r="A395" s="4"/>
      <c r="B395" s="6"/>
      <c r="C395" s="5"/>
    </row>
    <row r="396" spans="1:3">
      <c r="A396" s="4"/>
      <c r="B396" s="6"/>
      <c r="C396" s="5"/>
    </row>
    <row r="397" spans="1:3">
      <c r="A397" s="4"/>
      <c r="B397" s="6"/>
      <c r="C397" s="5"/>
    </row>
    <row r="398" spans="1:3">
      <c r="A398" s="4"/>
      <c r="B398" s="6"/>
      <c r="C398" s="5"/>
    </row>
    <row r="399" spans="1:3">
      <c r="A399" s="4"/>
      <c r="B399" s="6"/>
      <c r="C399" s="5"/>
    </row>
    <row r="400" spans="1:3">
      <c r="A400" s="4"/>
      <c r="B400" s="6"/>
      <c r="C400" s="5"/>
    </row>
    <row r="401" spans="1:3">
      <c r="A401" s="4"/>
      <c r="B401" s="6"/>
      <c r="C401" s="5"/>
    </row>
    <row r="402" spans="1:3">
      <c r="A402" s="4"/>
      <c r="B402" s="6"/>
      <c r="C402" s="5"/>
    </row>
    <row r="403" spans="1:3">
      <c r="A403" s="4"/>
      <c r="B403" s="6"/>
      <c r="C403" s="5"/>
    </row>
    <row r="404" spans="1:3">
      <c r="A404" s="4"/>
      <c r="B404" s="6"/>
      <c r="C404" s="5"/>
    </row>
    <row r="405" spans="1:3">
      <c r="A405" s="4"/>
      <c r="B405" s="6"/>
      <c r="C405" s="5"/>
    </row>
    <row r="406" spans="1:3">
      <c r="A406" s="4"/>
      <c r="B406" s="6"/>
      <c r="C406" s="5"/>
    </row>
    <row r="407" spans="1:3">
      <c r="A407" s="4"/>
      <c r="B407" s="6"/>
      <c r="C407" s="5"/>
    </row>
    <row r="408" spans="1:3">
      <c r="A408" s="4"/>
      <c r="B408" s="6"/>
      <c r="C408" s="5"/>
    </row>
    <row r="409" spans="1:3">
      <c r="A409" s="4"/>
      <c r="B409" s="6"/>
      <c r="C409" s="5"/>
    </row>
    <row r="410" spans="1:3">
      <c r="A410" s="4"/>
      <c r="B410" s="6"/>
      <c r="C410" s="5"/>
    </row>
    <row r="411" spans="1:3">
      <c r="A411" s="4"/>
      <c r="B411" s="6"/>
      <c r="C411" s="5"/>
    </row>
    <row r="412" spans="1:3">
      <c r="A412" s="4"/>
      <c r="B412" s="6"/>
      <c r="C412" s="5"/>
    </row>
    <row r="413" spans="1:3">
      <c r="A413" s="4"/>
      <c r="B413" s="6"/>
      <c r="C413" s="5"/>
    </row>
    <row r="414" spans="1:3">
      <c r="A414" s="4"/>
      <c r="B414" s="6"/>
      <c r="C414" s="5"/>
    </row>
    <row r="415" spans="1:3">
      <c r="A415" s="4"/>
      <c r="B415" s="6"/>
      <c r="C415" s="5"/>
    </row>
    <row r="416" spans="1:3">
      <c r="A416" s="4"/>
      <c r="B416" s="6"/>
      <c r="C416" s="5"/>
    </row>
    <row r="417" spans="1:3">
      <c r="A417" s="4"/>
      <c r="B417" s="6"/>
      <c r="C417" s="5"/>
    </row>
    <row r="418" spans="1:3">
      <c r="A418" s="4"/>
      <c r="B418" s="6"/>
      <c r="C418" s="5"/>
    </row>
    <row r="419" spans="1:3">
      <c r="A419" s="4"/>
      <c r="B419" s="6"/>
      <c r="C419" s="5"/>
    </row>
    <row r="420" spans="1:3">
      <c r="A420" s="4"/>
      <c r="B420" s="6"/>
      <c r="C420" s="5"/>
    </row>
    <row r="421" spans="1:3">
      <c r="A421" s="4"/>
      <c r="B421" s="6"/>
      <c r="C421" s="5"/>
    </row>
    <row r="422" spans="1:3">
      <c r="A422" s="4"/>
      <c r="B422" s="6"/>
      <c r="C422" s="5"/>
    </row>
    <row r="423" spans="1:3">
      <c r="A423" s="4"/>
      <c r="B423" s="6"/>
      <c r="C423" s="5"/>
    </row>
    <row r="424" spans="1:3">
      <c r="A424" s="4"/>
      <c r="B424" s="6"/>
      <c r="C424" s="5"/>
    </row>
    <row r="425" spans="1:3">
      <c r="A425" s="4"/>
      <c r="B425" s="6"/>
      <c r="C425" s="5"/>
    </row>
    <row r="426" spans="1:3">
      <c r="A426" s="4"/>
      <c r="B426" s="6"/>
      <c r="C426" s="5"/>
    </row>
    <row r="427" spans="1:3">
      <c r="A427" s="4"/>
      <c r="B427" s="6"/>
      <c r="C427" s="5"/>
    </row>
    <row r="428" spans="1:3">
      <c r="A428" s="4"/>
      <c r="B428" s="6"/>
      <c r="C428" s="5"/>
    </row>
    <row r="429" spans="1:3">
      <c r="A429" s="4"/>
      <c r="B429" s="6"/>
      <c r="C429" s="5"/>
    </row>
    <row r="430" spans="1:3">
      <c r="A430" s="4"/>
      <c r="B430" s="6"/>
      <c r="C430" s="5"/>
    </row>
    <row r="431" spans="1:3">
      <c r="A431" s="4"/>
      <c r="B431" s="6"/>
      <c r="C431" s="5"/>
    </row>
    <row r="432" spans="1:3">
      <c r="A432" s="4"/>
      <c r="B432" s="6"/>
      <c r="C432" s="5"/>
    </row>
    <row r="433" spans="1:3">
      <c r="A433" s="4"/>
      <c r="B433" s="6"/>
      <c r="C433" s="5"/>
    </row>
    <row r="434" spans="1:3">
      <c r="A434" s="4"/>
      <c r="B434" s="6"/>
      <c r="C434" s="5"/>
    </row>
    <row r="435" spans="1:3">
      <c r="A435" s="4"/>
      <c r="B435" s="6"/>
      <c r="C435" s="5"/>
    </row>
    <row r="436" spans="1:3">
      <c r="A436" s="4"/>
      <c r="B436" s="6"/>
      <c r="C436" s="5"/>
    </row>
    <row r="437" spans="1:3">
      <c r="A437" s="4"/>
      <c r="B437" s="6"/>
      <c r="C437" s="5"/>
    </row>
    <row r="438" spans="1:3">
      <c r="A438" s="4"/>
      <c r="B438" s="6"/>
      <c r="C438" s="5"/>
    </row>
    <row r="439" spans="1:3">
      <c r="A439" s="4"/>
      <c r="B439" s="6"/>
      <c r="C439" s="5"/>
    </row>
    <row r="440" spans="1:3">
      <c r="A440" s="4"/>
      <c r="B440" s="6"/>
      <c r="C440" s="5"/>
    </row>
    <row r="441" spans="1:3">
      <c r="A441" s="4"/>
      <c r="B441" s="6"/>
      <c r="C441" s="5"/>
    </row>
    <row r="442" spans="1:3">
      <c r="A442" s="4"/>
      <c r="B442" s="6"/>
      <c r="C442" s="5"/>
    </row>
    <row r="443" spans="1:3">
      <c r="A443" s="4"/>
      <c r="B443" s="6"/>
      <c r="C443" s="5"/>
    </row>
    <row r="444" spans="1:3">
      <c r="A444" s="4"/>
      <c r="B444" s="6"/>
      <c r="C444" s="5"/>
    </row>
    <row r="445" spans="1:3">
      <c r="A445" s="4"/>
      <c r="B445" s="6"/>
      <c r="C445" s="5"/>
    </row>
    <row r="446" spans="1:3">
      <c r="A446" s="4"/>
      <c r="B446" s="6"/>
      <c r="C446" s="5"/>
    </row>
    <row r="447" spans="1:3">
      <c r="A447" s="4"/>
      <c r="B447" s="6"/>
      <c r="C447" s="5"/>
    </row>
    <row r="448" spans="1:3">
      <c r="A448" s="4"/>
      <c r="B448" s="6"/>
      <c r="C448" s="5"/>
    </row>
    <row r="449" spans="1:3">
      <c r="A449" s="4"/>
      <c r="B449" s="6"/>
      <c r="C449" s="5"/>
    </row>
    <row r="450" spans="1:3">
      <c r="A450" s="4"/>
      <c r="B450" s="6"/>
      <c r="C450" s="5"/>
    </row>
    <row r="451" spans="1:3">
      <c r="A451" s="4"/>
      <c r="B451" s="6"/>
      <c r="C451" s="5"/>
    </row>
    <row r="452" spans="1:3">
      <c r="A452" s="4"/>
      <c r="B452" s="6"/>
      <c r="C452" s="5"/>
    </row>
    <row r="453" spans="1:3">
      <c r="A453" s="4"/>
      <c r="B453" s="6"/>
      <c r="C453" s="5"/>
    </row>
    <row r="454" spans="1:3">
      <c r="A454" s="4"/>
      <c r="B454" s="6"/>
      <c r="C454" s="5"/>
    </row>
    <row r="455" spans="1:3">
      <c r="A455" s="4"/>
      <c r="B455" s="6"/>
      <c r="C455" s="5"/>
    </row>
    <row r="456" spans="1:3">
      <c r="A456" s="4"/>
      <c r="B456" s="6"/>
      <c r="C456" s="5"/>
    </row>
    <row r="457" spans="1:3">
      <c r="A457" s="4"/>
      <c r="B457" s="6"/>
      <c r="C457" s="5"/>
    </row>
    <row r="458" spans="1:3">
      <c r="A458" s="4"/>
      <c r="B458" s="6"/>
      <c r="C458" s="5"/>
    </row>
    <row r="459" spans="1:3">
      <c r="A459" s="4"/>
      <c r="B459" s="6"/>
      <c r="C459" s="5"/>
    </row>
    <row r="460" spans="1:3">
      <c r="A460" s="4"/>
      <c r="B460" s="6"/>
      <c r="C460" s="5"/>
    </row>
    <row r="461" spans="1:3">
      <c r="A461" s="4"/>
      <c r="B461" s="6"/>
      <c r="C461" s="5"/>
    </row>
    <row r="462" spans="1:3">
      <c r="A462" s="4"/>
      <c r="B462" s="6"/>
      <c r="C462" s="5"/>
    </row>
    <row r="463" spans="1:3">
      <c r="A463" s="4"/>
      <c r="B463" s="6"/>
      <c r="C463" s="5"/>
    </row>
    <row r="464" spans="1:3">
      <c r="A464" s="4"/>
      <c r="B464" s="6"/>
      <c r="C464" s="5"/>
    </row>
    <row r="465" spans="1:3">
      <c r="A465" s="4"/>
      <c r="B465" s="6"/>
      <c r="C465" s="5"/>
    </row>
    <row r="466" spans="1:3">
      <c r="A466" s="4"/>
      <c r="B466" s="6"/>
      <c r="C466" s="5"/>
    </row>
    <row r="467" spans="1:3">
      <c r="A467" s="4"/>
      <c r="B467" s="6"/>
      <c r="C467" s="5"/>
    </row>
    <row r="468" spans="1:3">
      <c r="A468" s="4"/>
      <c r="B468" s="6"/>
      <c r="C468" s="5"/>
    </row>
    <row r="469" spans="1:3">
      <c r="A469" s="4"/>
      <c r="B469" s="6"/>
      <c r="C469" s="5"/>
    </row>
    <row r="470" spans="1:3">
      <c r="A470" s="4"/>
      <c r="B470" s="6"/>
      <c r="C470" s="5"/>
    </row>
    <row r="471" spans="1:3">
      <c r="A471" s="4"/>
      <c r="B471" s="6"/>
      <c r="C471" s="5"/>
    </row>
    <row r="472" spans="1:3">
      <c r="A472" s="4"/>
      <c r="B472" s="6"/>
      <c r="C472" s="5"/>
    </row>
    <row r="473" spans="1:3">
      <c r="A473" s="4"/>
      <c r="B473" s="6"/>
      <c r="C473" s="5"/>
    </row>
    <row r="474" spans="1:3">
      <c r="A474" s="4"/>
      <c r="B474" s="6"/>
      <c r="C474" s="5"/>
    </row>
    <row r="475" spans="1:3">
      <c r="A475" s="4"/>
      <c r="B475" s="6"/>
      <c r="C475" s="5"/>
    </row>
    <row r="476" spans="1:3">
      <c r="A476" s="4"/>
      <c r="B476" s="6"/>
      <c r="C476" s="5"/>
    </row>
    <row r="477" spans="1:3">
      <c r="A477" s="4"/>
      <c r="B477" s="6"/>
      <c r="C477" s="5"/>
    </row>
    <row r="478" spans="1:3">
      <c r="A478" s="4"/>
      <c r="B478" s="6"/>
      <c r="C478" s="5"/>
    </row>
    <row r="479" spans="1:3">
      <c r="A479" s="4"/>
      <c r="B479" s="6"/>
      <c r="C479" s="5"/>
    </row>
    <row r="480" spans="1:3">
      <c r="A480" s="4"/>
      <c r="B480" s="6"/>
      <c r="C480" s="5"/>
    </row>
    <row r="481" spans="1:3">
      <c r="A481" s="4"/>
      <c r="B481" s="6"/>
      <c r="C481" s="5"/>
    </row>
    <row r="482" spans="1:3">
      <c r="A482" s="4"/>
      <c r="B482" s="6"/>
      <c r="C482" s="5"/>
    </row>
    <row r="483" spans="1:3">
      <c r="A483" s="4"/>
      <c r="B483" s="6"/>
      <c r="C483" s="5"/>
    </row>
    <row r="484" spans="1:3">
      <c r="A484" s="4"/>
      <c r="B484" s="6"/>
      <c r="C484" s="5"/>
    </row>
    <row r="485" spans="1:3">
      <c r="A485" s="4"/>
      <c r="B485" s="6"/>
      <c r="C485" s="5"/>
    </row>
    <row r="486" spans="1:3">
      <c r="A486" s="4"/>
      <c r="B486" s="6"/>
      <c r="C486" s="5"/>
    </row>
    <row r="487" spans="1:3">
      <c r="A487" s="4"/>
      <c r="B487" s="6"/>
      <c r="C487" s="5"/>
    </row>
    <row r="488" spans="1:3">
      <c r="A488" s="4"/>
      <c r="B488" s="6"/>
      <c r="C488" s="5"/>
    </row>
    <row r="489" spans="1:3">
      <c r="A489" s="4"/>
      <c r="B489" s="6"/>
      <c r="C489" s="5"/>
    </row>
    <row r="490" spans="1:3">
      <c r="A490" s="4"/>
      <c r="B490" s="6"/>
      <c r="C490" s="5"/>
    </row>
    <row r="491" spans="1:3">
      <c r="A491" s="4"/>
      <c r="B491" s="6"/>
      <c r="C491" s="5"/>
    </row>
    <row r="492" spans="1:3">
      <c r="A492" s="4"/>
      <c r="B492" s="6"/>
      <c r="C492" s="5"/>
    </row>
    <row r="493" spans="1:3">
      <c r="A493" s="4"/>
      <c r="B493" s="6"/>
      <c r="C493" s="5"/>
    </row>
    <row r="494" spans="1:3">
      <c r="A494" s="4"/>
      <c r="B494" s="6"/>
      <c r="C494" s="5"/>
    </row>
    <row r="495" spans="1:3">
      <c r="A495" s="4"/>
      <c r="B495" s="6"/>
      <c r="C495" s="5"/>
    </row>
    <row r="496" spans="1:3">
      <c r="A496" s="4"/>
      <c r="B496" s="6"/>
      <c r="C496" s="5"/>
    </row>
    <row r="497" spans="1:3">
      <c r="A497" s="4"/>
      <c r="B497" s="6"/>
      <c r="C497" s="5"/>
    </row>
    <row r="498" spans="1:3">
      <c r="A498" s="4"/>
      <c r="B498" s="6"/>
      <c r="C498" s="5"/>
    </row>
    <row r="499" spans="1:3">
      <c r="A499" s="4"/>
      <c r="B499" s="6"/>
      <c r="C499" s="5"/>
    </row>
    <row r="500" spans="1:3">
      <c r="A500" s="4"/>
      <c r="B500" s="6"/>
      <c r="C500" s="5"/>
    </row>
    <row r="501" spans="1:3">
      <c r="A501" s="4"/>
      <c r="B501" s="6"/>
      <c r="C501" s="5"/>
    </row>
    <row r="502" spans="1:3">
      <c r="A502" s="4"/>
      <c r="B502" s="6"/>
      <c r="C502" s="5"/>
    </row>
    <row r="503" spans="1:3">
      <c r="A503" s="4"/>
      <c r="B503" s="6"/>
      <c r="C503" s="5"/>
    </row>
    <row r="504" spans="1:3">
      <c r="A504" s="4"/>
      <c r="B504" s="6"/>
      <c r="C504" s="5"/>
    </row>
    <row r="505" spans="1:3">
      <c r="A505" s="4"/>
      <c r="B505" s="6"/>
      <c r="C505" s="5"/>
    </row>
    <row r="506" spans="1:3">
      <c r="A506" s="4"/>
      <c r="B506" s="6"/>
      <c r="C506" s="5"/>
    </row>
    <row r="507" spans="1:3">
      <c r="A507" s="4"/>
      <c r="B507" s="6"/>
      <c r="C507" s="5"/>
    </row>
    <row r="508" spans="1:3">
      <c r="A508" s="4"/>
      <c r="B508" s="6"/>
      <c r="C508" s="5"/>
    </row>
    <row r="509" spans="1:3">
      <c r="A509" s="4"/>
      <c r="B509" s="6"/>
      <c r="C509" s="5"/>
    </row>
    <row r="510" spans="1:3">
      <c r="A510" s="4"/>
      <c r="B510" s="6"/>
      <c r="C510" s="5"/>
    </row>
    <row r="511" spans="1:3">
      <c r="A511" s="4"/>
      <c r="B511" s="6"/>
      <c r="C511" s="5"/>
    </row>
    <row r="512" spans="1:3">
      <c r="A512" s="4"/>
      <c r="B512" s="6"/>
      <c r="C512" s="5"/>
    </row>
    <row r="513" spans="1:3">
      <c r="A513" s="4"/>
      <c r="B513" s="6"/>
      <c r="C513" s="5"/>
    </row>
    <row r="514" spans="1:3">
      <c r="A514" s="4"/>
      <c r="B514" s="6"/>
      <c r="C514" s="5"/>
    </row>
    <row r="515" spans="1:3">
      <c r="A515" s="4"/>
      <c r="B515" s="6"/>
      <c r="C515" s="5"/>
    </row>
    <row r="516" spans="1:3">
      <c r="A516" s="4"/>
      <c r="B516" s="6"/>
      <c r="C516" s="5"/>
    </row>
    <row r="517" spans="1:3">
      <c r="A517" s="4"/>
      <c r="B517" s="6"/>
      <c r="C517" s="5"/>
    </row>
    <row r="518" spans="1:3">
      <c r="A518" s="4"/>
      <c r="B518" s="6"/>
      <c r="C518" s="5"/>
    </row>
    <row r="519" spans="1:3">
      <c r="A519" s="4"/>
      <c r="B519" s="6"/>
      <c r="C519" s="5"/>
    </row>
    <row r="520" spans="1:3">
      <c r="A520" s="4"/>
      <c r="B520" s="6"/>
      <c r="C520" s="5"/>
    </row>
    <row r="521" spans="1:3">
      <c r="A521" s="4"/>
      <c r="B521" s="6"/>
      <c r="C521" s="5"/>
    </row>
    <row r="522" spans="1:3">
      <c r="A522" s="4"/>
      <c r="B522" s="6"/>
      <c r="C522" s="5"/>
    </row>
    <row r="523" spans="1:3">
      <c r="A523" s="4"/>
      <c r="B523" s="6"/>
      <c r="C523" s="5"/>
    </row>
    <row r="524" spans="1:3">
      <c r="A524" s="4"/>
      <c r="B524" s="6"/>
      <c r="C524" s="5"/>
    </row>
    <row r="525" spans="1:3">
      <c r="A525" s="4"/>
      <c r="B525" s="6"/>
      <c r="C525" s="5"/>
    </row>
    <row r="526" spans="1:3">
      <c r="A526" s="4"/>
      <c r="B526" s="6"/>
      <c r="C526" s="5"/>
    </row>
    <row r="527" spans="1:3">
      <c r="A527" s="4"/>
      <c r="B527" s="6"/>
      <c r="C527" s="5"/>
    </row>
    <row r="528" spans="1:3">
      <c r="A528" s="4"/>
      <c r="B528" s="6"/>
      <c r="C528" s="5"/>
    </row>
    <row r="529" spans="1:3">
      <c r="A529" s="4"/>
      <c r="B529" s="6"/>
      <c r="C529" s="5"/>
    </row>
    <row r="530" spans="1:3">
      <c r="A530" s="4"/>
      <c r="B530" s="6"/>
      <c r="C530" s="5"/>
    </row>
    <row r="531" spans="1:3">
      <c r="A531" s="4"/>
      <c r="B531" s="6"/>
      <c r="C531" s="5"/>
    </row>
    <row r="532" spans="1:3">
      <c r="A532" s="4"/>
      <c r="B532" s="6"/>
      <c r="C532" s="5"/>
    </row>
    <row r="533" spans="1:3">
      <c r="A533" s="4"/>
      <c r="B533" s="6"/>
      <c r="C533" s="5"/>
    </row>
    <row r="534" spans="1:3">
      <c r="A534" s="4"/>
      <c r="B534" s="6"/>
      <c r="C534" s="5"/>
    </row>
    <row r="535" spans="1:3">
      <c r="A535" s="4"/>
      <c r="B535" s="6"/>
      <c r="C535" s="5"/>
    </row>
    <row r="536" spans="1:3">
      <c r="A536" s="4"/>
      <c r="B536" s="6"/>
      <c r="C536" s="5"/>
    </row>
    <row r="537" spans="1:3">
      <c r="A537" s="4"/>
      <c r="B537" s="6"/>
      <c r="C537" s="5"/>
    </row>
    <row r="538" spans="1:3">
      <c r="A538" s="4"/>
      <c r="B538" s="6"/>
      <c r="C538" s="5"/>
    </row>
    <row r="539" spans="1:3">
      <c r="A539" s="4"/>
      <c r="B539" s="6"/>
      <c r="C539" s="5"/>
    </row>
    <row r="540" spans="1:3">
      <c r="A540" s="4"/>
      <c r="B540" s="6"/>
      <c r="C540" s="5"/>
    </row>
    <row r="541" spans="1:3">
      <c r="A541" s="4"/>
      <c r="B541" s="6"/>
      <c r="C541" s="5"/>
    </row>
    <row r="542" spans="1:3">
      <c r="A542" s="4"/>
      <c r="B542" s="6"/>
      <c r="C542" s="5"/>
    </row>
    <row r="543" spans="1:3">
      <c r="A543" s="4"/>
      <c r="B543" s="6"/>
      <c r="C543" s="5"/>
    </row>
    <row r="544" spans="1:3">
      <c r="A544" s="4"/>
      <c r="B544" s="6"/>
      <c r="C544" s="5"/>
    </row>
    <row r="545" spans="1:3">
      <c r="A545" s="4"/>
      <c r="B545" s="6"/>
      <c r="C545" s="5"/>
    </row>
    <row r="546" spans="1:3">
      <c r="A546" s="4"/>
      <c r="B546" s="6"/>
      <c r="C546" s="5"/>
    </row>
    <row r="547" spans="1:3">
      <c r="A547" s="4"/>
      <c r="B547" s="6"/>
      <c r="C547" s="5"/>
    </row>
    <row r="548" spans="1:3">
      <c r="A548" s="4"/>
      <c r="B548" s="6"/>
      <c r="C548" s="5"/>
    </row>
    <row r="549" spans="1:3">
      <c r="A549" s="4"/>
      <c r="B549" s="6"/>
      <c r="C549" s="5"/>
    </row>
    <row r="550" spans="1:3">
      <c r="A550" s="4"/>
      <c r="B550" s="6"/>
      <c r="C550" s="5"/>
    </row>
    <row r="551" spans="1:3">
      <c r="A551" s="4"/>
      <c r="B551" s="6"/>
      <c r="C551" s="5"/>
    </row>
    <row r="552" spans="1:3">
      <c r="A552" s="4"/>
      <c r="B552" s="6"/>
      <c r="C552" s="5"/>
    </row>
    <row r="553" spans="1:3">
      <c r="A553" s="4"/>
      <c r="B553" s="6"/>
      <c r="C553" s="5"/>
    </row>
    <row r="554" spans="1:3">
      <c r="A554" s="4"/>
      <c r="B554" s="6"/>
      <c r="C554" s="5"/>
    </row>
    <row r="555" spans="1:3">
      <c r="A555" s="4"/>
      <c r="B555" s="6"/>
      <c r="C555" s="5"/>
    </row>
    <row r="556" spans="1:3">
      <c r="A556" s="4"/>
      <c r="B556" s="6"/>
      <c r="C556" s="5"/>
    </row>
    <row r="557" spans="1:3">
      <c r="A557" s="4"/>
      <c r="B557" s="6"/>
      <c r="C557" s="5"/>
    </row>
    <row r="558" spans="1:3">
      <c r="A558" s="4"/>
      <c r="B558" s="6"/>
      <c r="C558" s="5"/>
    </row>
    <row r="559" spans="1:3">
      <c r="A559" s="4"/>
      <c r="B559" s="6"/>
      <c r="C559" s="5"/>
    </row>
    <row r="560" spans="1:3">
      <c r="A560" s="4"/>
      <c r="B560" s="6"/>
      <c r="C560" s="5"/>
    </row>
    <row r="561" spans="1:3">
      <c r="A561" s="4"/>
      <c r="B561" s="6"/>
      <c r="C561" s="5"/>
    </row>
    <row r="562" spans="1:3">
      <c r="A562" s="4"/>
      <c r="B562" s="6"/>
      <c r="C562" s="5"/>
    </row>
    <row r="563" spans="1:3">
      <c r="A563" s="4"/>
      <c r="B563" s="6"/>
      <c r="C563" s="5"/>
    </row>
    <row r="564" spans="1:3">
      <c r="A564" s="4"/>
      <c r="B564" s="6"/>
      <c r="C564" s="5"/>
    </row>
    <row r="565" spans="1:3">
      <c r="A565" s="4"/>
      <c r="B565" s="6"/>
      <c r="C565" s="5"/>
    </row>
    <row r="566" spans="1:3">
      <c r="A566" s="4"/>
      <c r="B566" s="6"/>
      <c r="C566" s="5"/>
    </row>
    <row r="567" spans="1:3">
      <c r="A567" s="4"/>
      <c r="B567" s="6"/>
      <c r="C567" s="5"/>
    </row>
    <row r="568" spans="1:3">
      <c r="A568" s="4"/>
      <c r="B568" s="6"/>
      <c r="C568" s="5"/>
    </row>
    <row r="569" spans="1:3">
      <c r="A569" s="4"/>
      <c r="B569" s="6"/>
      <c r="C569" s="5"/>
    </row>
    <row r="570" spans="1:3">
      <c r="A570" s="4"/>
      <c r="B570" s="6"/>
      <c r="C570" s="5"/>
    </row>
    <row r="571" spans="1:3">
      <c r="A571" s="4"/>
      <c r="B571" s="6"/>
      <c r="C571" s="5"/>
    </row>
    <row r="572" spans="1:3">
      <c r="A572" s="4"/>
      <c r="B572" s="6"/>
      <c r="C572" s="5"/>
    </row>
    <row r="573" spans="1:3">
      <c r="A573" s="4"/>
      <c r="B573" s="6"/>
      <c r="C573" s="5"/>
    </row>
    <row r="574" spans="1:3">
      <c r="A574" s="4"/>
      <c r="B574" s="6"/>
      <c r="C574" s="5"/>
    </row>
    <row r="575" spans="1:3">
      <c r="A575" s="4"/>
      <c r="B575" s="6"/>
      <c r="C575" s="5"/>
    </row>
    <row r="576" spans="1:3">
      <c r="A576" s="4"/>
      <c r="B576" s="6"/>
      <c r="C576" s="5"/>
    </row>
    <row r="577" spans="1:3">
      <c r="A577" s="4"/>
      <c r="B577" s="6"/>
      <c r="C577" s="5"/>
    </row>
    <row r="578" spans="1:3">
      <c r="A578" s="4"/>
      <c r="B578" s="6"/>
      <c r="C578" s="5"/>
    </row>
    <row r="579" spans="1:3">
      <c r="A579" s="4"/>
      <c r="B579" s="6"/>
      <c r="C579" s="5"/>
    </row>
    <row r="580" spans="1:3">
      <c r="A580" s="4"/>
      <c r="B580" s="6"/>
      <c r="C580" s="5"/>
    </row>
    <row r="581" spans="1:3">
      <c r="A581" s="4"/>
      <c r="B581" s="6"/>
      <c r="C581" s="5"/>
    </row>
    <row r="582" spans="1:3">
      <c r="A582" s="4"/>
      <c r="B582" s="6"/>
      <c r="C582" s="5"/>
    </row>
    <row r="583" spans="1:3">
      <c r="A583" s="4"/>
      <c r="B583" s="6"/>
      <c r="C583" s="5"/>
    </row>
    <row r="584" spans="1:3">
      <c r="A584" s="4"/>
      <c r="B584" s="6"/>
      <c r="C584" s="5"/>
    </row>
    <row r="585" spans="1:3">
      <c r="A585" s="4"/>
      <c r="B585" s="6"/>
      <c r="C585" s="5"/>
    </row>
    <row r="586" spans="1:3">
      <c r="A586" s="4"/>
      <c r="B586" s="6"/>
      <c r="C586" s="5"/>
    </row>
    <row r="587" spans="1:3">
      <c r="A587" s="4"/>
      <c r="B587" s="6"/>
      <c r="C587" s="5"/>
    </row>
    <row r="588" spans="1:3">
      <c r="A588" s="4"/>
      <c r="B588" s="6"/>
      <c r="C588" s="5"/>
    </row>
    <row r="589" spans="1:3">
      <c r="A589" s="4"/>
      <c r="B589" s="6"/>
      <c r="C589" s="5"/>
    </row>
    <row r="590" spans="1:3">
      <c r="A590" s="4"/>
      <c r="B590" s="6"/>
      <c r="C590" s="5"/>
    </row>
    <row r="591" spans="1:3">
      <c r="A591" s="4"/>
      <c r="B591" s="6"/>
      <c r="C591" s="5"/>
    </row>
    <row r="592" spans="1:3">
      <c r="A592" s="4"/>
      <c r="B592" s="6"/>
      <c r="C592" s="5"/>
    </row>
    <row r="593" spans="1:3">
      <c r="A593" s="4"/>
      <c r="B593" s="6"/>
      <c r="C593" s="5"/>
    </row>
    <row r="594" spans="1:3">
      <c r="A594" s="4"/>
      <c r="B594" s="6"/>
      <c r="C594" s="5"/>
    </row>
    <row r="595" spans="1:3">
      <c r="A595" s="4"/>
      <c r="B595" s="6"/>
      <c r="C595" s="5"/>
    </row>
    <row r="596" spans="1:3">
      <c r="A596" s="4"/>
      <c r="B596" s="6"/>
      <c r="C596" s="5"/>
    </row>
    <row r="597" spans="1:3">
      <c r="A597" s="4"/>
      <c r="B597" s="6"/>
      <c r="C597" s="5"/>
    </row>
    <row r="598" spans="1:3">
      <c r="A598" s="4"/>
      <c r="B598" s="6"/>
      <c r="C598" s="5"/>
    </row>
    <row r="599" spans="1:3">
      <c r="A599" s="4"/>
      <c r="B599" s="6"/>
      <c r="C599" s="5"/>
    </row>
    <row r="600" spans="1:3">
      <c r="A600" s="4"/>
      <c r="B600" s="6"/>
      <c r="C600" s="5"/>
    </row>
    <row r="601" spans="1:3">
      <c r="A601" s="4"/>
      <c r="B601" s="6"/>
      <c r="C601" s="5"/>
    </row>
    <row r="602" spans="1:3">
      <c r="A602" s="4"/>
      <c r="B602" s="6"/>
      <c r="C602" s="5"/>
    </row>
    <row r="603" spans="1:3">
      <c r="A603" s="4"/>
      <c r="B603" s="6"/>
      <c r="C603" s="5"/>
    </row>
    <row r="604" spans="1:3">
      <c r="A604" s="4"/>
      <c r="B604" s="6"/>
      <c r="C604" s="5"/>
    </row>
    <row r="605" spans="1:3">
      <c r="A605" s="4"/>
      <c r="B605" s="6"/>
      <c r="C605" s="5"/>
    </row>
    <row r="606" spans="1:3">
      <c r="A606" s="4"/>
      <c r="B606" s="6"/>
      <c r="C606" s="5"/>
    </row>
    <row r="607" spans="1:3">
      <c r="A607" s="4"/>
      <c r="B607" s="6"/>
      <c r="C607" s="5"/>
    </row>
    <row r="608" spans="1:3">
      <c r="A608" s="4"/>
      <c r="B608" s="6"/>
      <c r="C608" s="5"/>
    </row>
    <row r="609" spans="1:3">
      <c r="A609" s="4"/>
      <c r="B609" s="6"/>
      <c r="C609" s="5"/>
    </row>
    <row r="610" spans="1:3">
      <c r="A610" s="4"/>
      <c r="B610" s="6"/>
      <c r="C610" s="5"/>
    </row>
    <row r="611" spans="1:3">
      <c r="A611" s="4"/>
      <c r="B611" s="6"/>
      <c r="C611" s="5"/>
    </row>
    <row r="612" spans="1:3">
      <c r="A612" s="4"/>
      <c r="B612" s="6"/>
      <c r="C612" s="5"/>
    </row>
    <row r="613" spans="1:3">
      <c r="A613" s="4"/>
      <c r="B613" s="6"/>
      <c r="C613" s="5"/>
    </row>
    <row r="614" spans="1:3">
      <c r="A614" s="4"/>
      <c r="B614" s="6"/>
      <c r="C614" s="5"/>
    </row>
    <row r="615" spans="1:3">
      <c r="A615" s="4"/>
      <c r="B615" s="6"/>
      <c r="C615" s="5"/>
    </row>
    <row r="616" spans="1:3">
      <c r="A616" s="4"/>
      <c r="B616" s="6"/>
      <c r="C616" s="5"/>
    </row>
    <row r="617" spans="1:3">
      <c r="A617" s="4"/>
      <c r="B617" s="6"/>
      <c r="C617" s="5"/>
    </row>
    <row r="618" spans="1:3">
      <c r="A618" s="4"/>
      <c r="B618" s="6"/>
      <c r="C618" s="5"/>
    </row>
    <row r="619" spans="1:3">
      <c r="A619" s="4"/>
      <c r="B619" s="6"/>
      <c r="C619" s="5"/>
    </row>
    <row r="620" spans="1:3">
      <c r="A620" s="4"/>
      <c r="B620" s="6"/>
      <c r="C620" s="5"/>
    </row>
    <row r="621" spans="1:3">
      <c r="A621" s="4"/>
      <c r="B621" s="6"/>
      <c r="C621" s="5"/>
    </row>
    <row r="622" spans="1:3">
      <c r="A622" s="4"/>
      <c r="B622" s="6"/>
      <c r="C622" s="5"/>
    </row>
    <row r="623" spans="1:3">
      <c r="A623" s="4"/>
      <c r="B623" s="6"/>
      <c r="C623" s="5"/>
    </row>
    <row r="624" spans="1:3">
      <c r="A624" s="4"/>
      <c r="B624" s="6"/>
      <c r="C624" s="5"/>
    </row>
    <row r="625" spans="1:3">
      <c r="A625" s="4"/>
      <c r="B625" s="6"/>
      <c r="C625" s="5"/>
    </row>
    <row r="626" spans="1:3">
      <c r="A626" s="4"/>
      <c r="B626" s="6"/>
      <c r="C626" s="5"/>
    </row>
    <row r="627" spans="1:3">
      <c r="A627" s="4"/>
      <c r="B627" s="6"/>
      <c r="C627" s="5"/>
    </row>
    <row r="628" spans="1:3">
      <c r="A628" s="4"/>
      <c r="B628" s="6"/>
      <c r="C628" s="5"/>
    </row>
    <row r="629" spans="1:3">
      <c r="A629" s="4"/>
      <c r="B629" s="6"/>
      <c r="C629" s="5"/>
    </row>
    <row r="630" spans="1:3">
      <c r="A630" s="4"/>
      <c r="B630" s="6"/>
      <c r="C630" s="5"/>
    </row>
    <row r="631" spans="1:3">
      <c r="A631" s="4"/>
      <c r="B631" s="6"/>
      <c r="C631" s="5"/>
    </row>
    <row r="632" spans="1:3">
      <c r="A632" s="4"/>
      <c r="B632" s="6"/>
      <c r="C632" s="5"/>
    </row>
    <row r="633" spans="1:3">
      <c r="A633" s="4"/>
      <c r="B633" s="6"/>
      <c r="C633" s="5"/>
    </row>
    <row r="634" spans="1:3">
      <c r="A634" s="4"/>
      <c r="B634" s="6"/>
      <c r="C634" s="5"/>
    </row>
    <row r="635" spans="1:3">
      <c r="A635" s="4"/>
      <c r="B635" s="6"/>
      <c r="C635" s="5"/>
    </row>
    <row r="636" spans="1:3">
      <c r="A636" s="4"/>
      <c r="B636" s="6"/>
      <c r="C636" s="5"/>
    </row>
    <row r="637" spans="1:3">
      <c r="A637" s="4"/>
      <c r="B637" s="6"/>
      <c r="C637" s="5"/>
    </row>
    <row r="638" spans="1:3">
      <c r="A638" s="4"/>
      <c r="B638" s="6"/>
      <c r="C638" s="5"/>
    </row>
    <row r="639" spans="1:3">
      <c r="A639" s="4"/>
      <c r="B639" s="6"/>
      <c r="C639" s="5"/>
    </row>
    <row r="640" spans="1:3">
      <c r="A640" s="4"/>
      <c r="B640" s="6"/>
      <c r="C640" s="5"/>
    </row>
    <row r="641" spans="1:3">
      <c r="A641" s="4"/>
      <c r="B641" s="6"/>
      <c r="C641" s="5"/>
    </row>
    <row r="642" spans="1:3">
      <c r="A642" s="4"/>
      <c r="B642" s="6"/>
      <c r="C642" s="5"/>
    </row>
    <row r="643" spans="1:3">
      <c r="A643" s="4"/>
      <c r="B643" s="6"/>
      <c r="C643" s="5"/>
    </row>
    <row r="644" spans="1:3">
      <c r="A644" s="4"/>
      <c r="B644" s="6"/>
      <c r="C644" s="5"/>
    </row>
    <row r="645" spans="1:3">
      <c r="A645" s="4"/>
      <c r="B645" s="6"/>
      <c r="C645" s="5"/>
    </row>
    <row r="646" spans="1:3">
      <c r="A646" s="4"/>
      <c r="B646" s="6"/>
      <c r="C646" s="5"/>
    </row>
    <row r="647" spans="1:3">
      <c r="A647" s="4"/>
      <c r="B647" s="6"/>
      <c r="C647" s="5"/>
    </row>
    <row r="648" spans="1:3">
      <c r="A648" s="4"/>
      <c r="B648" s="6"/>
      <c r="C648" s="5"/>
    </row>
    <row r="649" spans="1:3">
      <c r="A649" s="4"/>
      <c r="B649" s="6"/>
      <c r="C649" s="5"/>
    </row>
    <row r="650" spans="1:3">
      <c r="A650" s="4"/>
      <c r="B650" s="6"/>
      <c r="C650" s="5"/>
    </row>
    <row r="651" spans="1:3">
      <c r="A651" s="4"/>
      <c r="B651" s="6"/>
      <c r="C651" s="5"/>
    </row>
    <row r="652" spans="1:3">
      <c r="A652" s="4"/>
      <c r="B652" s="6"/>
      <c r="C652" s="5"/>
    </row>
    <row r="653" spans="1:3">
      <c r="A653" s="4"/>
      <c r="B653" s="6"/>
      <c r="C653" s="5"/>
    </row>
    <row r="654" spans="1:3">
      <c r="A654" s="4"/>
      <c r="B654" s="6"/>
      <c r="C654" s="5"/>
    </row>
    <row r="655" spans="1:3">
      <c r="A655" s="4"/>
      <c r="B655" s="6"/>
      <c r="C655" s="5"/>
    </row>
    <row r="656" spans="1:3">
      <c r="A656" s="4"/>
      <c r="B656" s="6"/>
      <c r="C656" s="5"/>
    </row>
    <row r="657" spans="1:3">
      <c r="A657" s="4"/>
      <c r="B657" s="6"/>
      <c r="C657" s="5"/>
    </row>
    <row r="658" spans="1:3">
      <c r="A658" s="4"/>
      <c r="B658" s="6"/>
      <c r="C658" s="5"/>
    </row>
    <row r="659" spans="1:3">
      <c r="A659" s="4"/>
      <c r="B659" s="6"/>
      <c r="C659" s="5"/>
    </row>
    <row r="660" spans="1:3">
      <c r="A660" s="4"/>
      <c r="B660" s="6"/>
      <c r="C660" s="5"/>
    </row>
    <row r="661" spans="1:3">
      <c r="A661" s="4"/>
      <c r="B661" s="6"/>
      <c r="C661" s="5"/>
    </row>
    <row r="662" spans="1:3">
      <c r="A662" s="4"/>
      <c r="B662" s="6"/>
      <c r="C662" s="5"/>
    </row>
    <row r="663" spans="1:3">
      <c r="A663" s="4"/>
      <c r="B663" s="6"/>
      <c r="C663" s="5"/>
    </row>
    <row r="664" spans="1:3">
      <c r="A664" s="4"/>
      <c r="B664" s="6"/>
      <c r="C664" s="5"/>
    </row>
    <row r="665" spans="1:3">
      <c r="A665" s="4"/>
      <c r="B665" s="6"/>
      <c r="C665" s="5"/>
    </row>
    <row r="666" spans="1:3">
      <c r="A666" s="4"/>
      <c r="B666" s="6"/>
      <c r="C666" s="5"/>
    </row>
    <row r="667" spans="1:3">
      <c r="A667" s="4"/>
      <c r="B667" s="6"/>
      <c r="C667" s="5"/>
    </row>
    <row r="668" spans="1:3">
      <c r="A668" s="4"/>
      <c r="B668" s="6"/>
      <c r="C668" s="5"/>
    </row>
    <row r="669" spans="1:3">
      <c r="A669" s="4"/>
      <c r="B669" s="6"/>
      <c r="C669" s="5"/>
    </row>
    <row r="670" spans="1:3">
      <c r="A670" s="4"/>
      <c r="B670" s="6"/>
      <c r="C670" s="5"/>
    </row>
    <row r="671" spans="1:3">
      <c r="A671" s="4"/>
      <c r="B671" s="6"/>
      <c r="C671" s="5"/>
    </row>
    <row r="672" spans="1:3">
      <c r="A672" s="4"/>
      <c r="B672" s="6"/>
      <c r="C672" s="5"/>
    </row>
    <row r="673" spans="1:3">
      <c r="A673" s="4"/>
      <c r="B673" s="6"/>
      <c r="C673" s="5"/>
    </row>
    <row r="674" spans="1:3">
      <c r="A674" s="4"/>
      <c r="B674" s="6"/>
      <c r="C674" s="5"/>
    </row>
    <row r="675" spans="1:3">
      <c r="A675" s="4"/>
      <c r="B675" s="6"/>
      <c r="C675" s="5"/>
    </row>
    <row r="676" spans="1:3">
      <c r="A676" s="4"/>
      <c r="B676" s="6"/>
      <c r="C676" s="5"/>
    </row>
    <row r="677" spans="1:3">
      <c r="A677" s="4"/>
      <c r="B677" s="6"/>
      <c r="C677" s="5"/>
    </row>
    <row r="678" spans="1:3">
      <c r="A678" s="4"/>
      <c r="B678" s="6"/>
      <c r="C678" s="5"/>
    </row>
    <row r="679" spans="1:3">
      <c r="A679" s="4"/>
      <c r="B679" s="6"/>
      <c r="C679" s="5"/>
    </row>
    <row r="680" spans="1:3">
      <c r="A680" s="4"/>
      <c r="B680" s="6"/>
      <c r="C680" s="5"/>
    </row>
    <row r="681" spans="1:3">
      <c r="A681" s="4"/>
      <c r="B681" s="6"/>
      <c r="C681" s="5"/>
    </row>
    <row r="682" spans="1:3">
      <c r="A682" s="4"/>
      <c r="B682" s="6"/>
      <c r="C682" s="5"/>
    </row>
    <row r="683" spans="1:3">
      <c r="A683" s="4"/>
      <c r="B683" s="6"/>
      <c r="C683" s="5"/>
    </row>
    <row r="684" spans="1:3">
      <c r="A684" s="4"/>
      <c r="B684" s="6"/>
      <c r="C684" s="5"/>
    </row>
    <row r="685" spans="1:3">
      <c r="A685" s="4"/>
      <c r="B685" s="6"/>
      <c r="C685" s="5"/>
    </row>
    <row r="686" spans="1:3">
      <c r="A686" s="4"/>
      <c r="B686" s="6"/>
      <c r="C686" s="5"/>
    </row>
    <row r="687" spans="1:3">
      <c r="A687" s="4"/>
      <c r="B687" s="6"/>
      <c r="C687" s="5"/>
    </row>
    <row r="688" spans="1:3">
      <c r="A688" s="4"/>
      <c r="B688" s="6"/>
      <c r="C688" s="5"/>
    </row>
    <row r="689" spans="1:3">
      <c r="A689" s="4"/>
      <c r="B689" s="6"/>
      <c r="C689" s="5"/>
    </row>
    <row r="690" spans="1:3">
      <c r="A690" s="4"/>
      <c r="B690" s="6"/>
      <c r="C690" s="5"/>
    </row>
    <row r="691" spans="1:3">
      <c r="A691" s="4"/>
      <c r="B691" s="6"/>
      <c r="C691" s="5"/>
    </row>
    <row r="692" spans="1:3">
      <c r="A692" s="4"/>
      <c r="B692" s="6"/>
      <c r="C692" s="5"/>
    </row>
    <row r="693" spans="1:3">
      <c r="A693" s="4"/>
      <c r="B693" s="6"/>
      <c r="C693" s="5"/>
    </row>
    <row r="694" spans="1:3">
      <c r="A694" s="4"/>
      <c r="B694" s="6"/>
      <c r="C694" s="5"/>
    </row>
    <row r="695" spans="1:3">
      <c r="A695" s="4"/>
      <c r="B695" s="6"/>
      <c r="C695" s="5"/>
    </row>
    <row r="696" spans="1:3">
      <c r="A696" s="4"/>
      <c r="B696" s="6"/>
      <c r="C696" s="5"/>
    </row>
    <row r="697" spans="1:3">
      <c r="A697" s="4"/>
      <c r="B697" s="6"/>
      <c r="C697" s="5"/>
    </row>
    <row r="698" spans="1:3">
      <c r="A698" s="4"/>
      <c r="B698" s="6"/>
      <c r="C698" s="5"/>
    </row>
    <row r="699" spans="1:3">
      <c r="A699" s="4"/>
      <c r="B699" s="6"/>
      <c r="C699" s="5"/>
    </row>
    <row r="700" spans="1:3">
      <c r="A700" s="4"/>
      <c r="B700" s="6"/>
      <c r="C700" s="5"/>
    </row>
    <row r="701" spans="1:3">
      <c r="A701" s="4"/>
      <c r="B701" s="6"/>
      <c r="C701" s="5"/>
    </row>
    <row r="702" spans="1:3">
      <c r="A702" s="4"/>
      <c r="B702" s="6"/>
      <c r="C702" s="5"/>
    </row>
    <row r="703" spans="1:3">
      <c r="A703" s="4"/>
      <c r="B703" s="6"/>
      <c r="C703" s="5"/>
    </row>
    <row r="704" spans="1:3">
      <c r="A704" s="4"/>
      <c r="B704" s="6"/>
      <c r="C704" s="5"/>
    </row>
    <row r="705" spans="1:3">
      <c r="A705" s="4"/>
      <c r="B705" s="6"/>
      <c r="C705" s="5"/>
    </row>
    <row r="706" spans="1:3">
      <c r="A706" s="4"/>
      <c r="B706" s="6"/>
      <c r="C706" s="5"/>
    </row>
    <row r="707" spans="1:3">
      <c r="A707" s="4"/>
      <c r="B707" s="6"/>
      <c r="C707" s="5"/>
    </row>
    <row r="708" spans="1:3">
      <c r="A708" s="4"/>
      <c r="B708" s="6"/>
      <c r="C708" s="5"/>
    </row>
    <row r="709" spans="1:3">
      <c r="A709" s="4"/>
      <c r="B709" s="6"/>
      <c r="C709" s="5"/>
    </row>
    <row r="710" spans="1:3">
      <c r="A710" s="4"/>
      <c r="B710" s="6"/>
      <c r="C710" s="5"/>
    </row>
    <row r="711" spans="1:3">
      <c r="A711" s="4"/>
      <c r="B711" s="6"/>
      <c r="C711" s="5"/>
    </row>
    <row r="712" spans="1:3">
      <c r="A712" s="4"/>
      <c r="B712" s="6"/>
      <c r="C712" s="5"/>
    </row>
    <row r="713" spans="1:3">
      <c r="A713" s="4"/>
      <c r="B713" s="6"/>
      <c r="C713" s="5"/>
    </row>
    <row r="714" spans="1:3">
      <c r="A714" s="4"/>
      <c r="B714" s="6"/>
      <c r="C714" s="5"/>
    </row>
    <row r="715" spans="1:3">
      <c r="A715" s="4"/>
      <c r="B715" s="6"/>
      <c r="C715" s="5"/>
    </row>
    <row r="716" spans="1:3">
      <c r="A716" s="4"/>
      <c r="B716" s="6"/>
      <c r="C716" s="5"/>
    </row>
    <row r="717" spans="1:3">
      <c r="A717" s="4"/>
      <c r="B717" s="6"/>
      <c r="C717" s="5"/>
    </row>
    <row r="718" spans="1:3">
      <c r="A718" s="4"/>
      <c r="B718" s="6"/>
      <c r="C718" s="5"/>
    </row>
    <row r="719" spans="1:3">
      <c r="A719" s="4"/>
      <c r="B719" s="6"/>
      <c r="C719" s="5"/>
    </row>
    <row r="720" spans="1:3">
      <c r="A720" s="4"/>
      <c r="B720" s="6"/>
      <c r="C720" s="5"/>
    </row>
    <row r="721" spans="1:3">
      <c r="A721" s="4"/>
      <c r="B721" s="6"/>
      <c r="C721" s="5"/>
    </row>
    <row r="722" spans="1:3">
      <c r="A722" s="4"/>
      <c r="B722" s="6"/>
      <c r="C722" s="5"/>
    </row>
    <row r="723" spans="1:3">
      <c r="A723" s="4"/>
      <c r="B723" s="6"/>
      <c r="C723" s="5"/>
    </row>
    <row r="724" spans="1:3">
      <c r="A724" s="4"/>
      <c r="B724" s="6"/>
      <c r="C724" s="5"/>
    </row>
    <row r="725" spans="1:3">
      <c r="A725" s="4"/>
      <c r="B725" s="6"/>
      <c r="C725" s="5"/>
    </row>
    <row r="726" spans="1:3">
      <c r="A726" s="4"/>
      <c r="B726" s="6"/>
      <c r="C726" s="5"/>
    </row>
    <row r="727" spans="1:3">
      <c r="A727" s="4"/>
      <c r="B727" s="6"/>
      <c r="C727" s="5"/>
    </row>
    <row r="728" spans="1:3">
      <c r="A728" s="4"/>
      <c r="B728" s="6"/>
      <c r="C728" s="5"/>
    </row>
    <row r="729" spans="1:3">
      <c r="A729" s="4"/>
      <c r="B729" s="6"/>
      <c r="C729" s="5"/>
    </row>
    <row r="730" spans="1:3">
      <c r="A730" s="4"/>
      <c r="B730" s="6"/>
      <c r="C730" s="5"/>
    </row>
    <row r="731" spans="1:3">
      <c r="A731" s="4"/>
      <c r="B731" s="6"/>
      <c r="C731" s="5"/>
    </row>
    <row r="732" spans="1:3">
      <c r="A732" s="4"/>
      <c r="B732" s="6"/>
      <c r="C732" s="5"/>
    </row>
    <row r="733" spans="1:3">
      <c r="A733" s="4"/>
      <c r="B733" s="6"/>
      <c r="C733" s="5"/>
    </row>
    <row r="734" spans="1:3">
      <c r="A734" s="4"/>
      <c r="B734" s="6"/>
      <c r="C734" s="5"/>
    </row>
    <row r="735" spans="1:3">
      <c r="A735" s="4"/>
      <c r="B735" s="6"/>
      <c r="C735" s="5"/>
    </row>
    <row r="736" spans="1:3">
      <c r="A736" s="4"/>
      <c r="B736" s="6"/>
      <c r="C736" s="5"/>
    </row>
    <row r="737" spans="1:3">
      <c r="A737" s="4"/>
      <c r="B737" s="6"/>
      <c r="C737" s="5"/>
    </row>
    <row r="738" spans="1:3">
      <c r="A738" s="4"/>
      <c r="B738" s="6"/>
      <c r="C738" s="5"/>
    </row>
    <row r="739" spans="1:3">
      <c r="A739" s="4"/>
      <c r="B739" s="6"/>
      <c r="C739" s="5"/>
    </row>
    <row r="740" spans="1:3">
      <c r="A740" s="4"/>
      <c r="B740" s="6"/>
      <c r="C740" s="5"/>
    </row>
    <row r="741" spans="1:3">
      <c r="A741" s="4"/>
      <c r="B741" s="6"/>
      <c r="C741" s="5"/>
    </row>
    <row r="742" spans="1:3">
      <c r="A742" s="4"/>
      <c r="B742" s="6"/>
      <c r="C742" s="5"/>
    </row>
    <row r="743" spans="1:3">
      <c r="A743" s="4"/>
      <c r="B743" s="6"/>
      <c r="C743" s="5"/>
    </row>
    <row r="744" spans="1:3">
      <c r="A744" s="4"/>
      <c r="B744" s="6"/>
      <c r="C744" s="5"/>
    </row>
    <row r="745" spans="1:3">
      <c r="A745" s="4"/>
      <c r="B745" s="6"/>
      <c r="C745" s="5"/>
    </row>
    <row r="746" spans="1:3">
      <c r="A746" s="4"/>
      <c r="B746" s="6"/>
      <c r="C746" s="5"/>
    </row>
    <row r="747" spans="1:3">
      <c r="A747" s="4"/>
      <c r="B747" s="6"/>
      <c r="C747" s="5"/>
    </row>
    <row r="748" spans="1:3">
      <c r="A748" s="4"/>
      <c r="B748" s="6"/>
      <c r="C748" s="5"/>
    </row>
    <row r="749" spans="1:3">
      <c r="A749" s="4"/>
      <c r="B749" s="6"/>
      <c r="C749" s="5"/>
    </row>
    <row r="750" spans="1:3">
      <c r="A750" s="4"/>
      <c r="B750" s="6"/>
      <c r="C750" s="5"/>
    </row>
    <row r="751" spans="1:3">
      <c r="A751" s="4"/>
      <c r="B751" s="6"/>
      <c r="C751" s="5"/>
    </row>
    <row r="752" spans="1:3">
      <c r="A752" s="4"/>
      <c r="B752" s="6"/>
      <c r="C752" s="5"/>
    </row>
    <row r="753" spans="1:3">
      <c r="A753" s="4"/>
      <c r="B753" s="6"/>
      <c r="C753" s="5"/>
    </row>
    <row r="754" spans="1:3">
      <c r="A754" s="4"/>
      <c r="B754" s="6"/>
      <c r="C754" s="5"/>
    </row>
    <row r="755" spans="1:3">
      <c r="A755" s="4"/>
      <c r="B755" s="6"/>
      <c r="C755" s="5"/>
    </row>
    <row r="756" spans="1:3">
      <c r="A756" s="4"/>
      <c r="B756" s="6"/>
      <c r="C756" s="5"/>
    </row>
    <row r="757" spans="1:3">
      <c r="A757" s="4"/>
      <c r="B757" s="6"/>
      <c r="C757" s="5"/>
    </row>
    <row r="758" spans="1:3">
      <c r="A758" s="4"/>
      <c r="B758" s="6"/>
      <c r="C758" s="5"/>
    </row>
    <row r="759" spans="1:3">
      <c r="A759" s="4"/>
      <c r="B759" s="6"/>
      <c r="C759" s="5"/>
    </row>
    <row r="760" spans="1:3">
      <c r="A760" s="4"/>
      <c r="B760" s="6"/>
      <c r="C760" s="5"/>
    </row>
    <row r="761" spans="1:3">
      <c r="A761" s="4"/>
      <c r="B761" s="6"/>
      <c r="C761" s="5"/>
    </row>
    <row r="762" spans="1:3">
      <c r="A762" s="4"/>
      <c r="B762" s="6"/>
      <c r="C762" s="5"/>
    </row>
    <row r="763" spans="1:3">
      <c r="A763" s="4"/>
      <c r="B763" s="6"/>
      <c r="C763" s="5"/>
    </row>
    <row r="764" spans="1:3">
      <c r="A764" s="4"/>
      <c r="B764" s="6"/>
      <c r="C764" s="5"/>
    </row>
    <row r="765" spans="1:3">
      <c r="A765" s="4"/>
      <c r="B765" s="6"/>
      <c r="C765" s="5"/>
    </row>
    <row r="766" spans="1:3">
      <c r="A766" s="4"/>
      <c r="B766" s="6"/>
      <c r="C766" s="5"/>
    </row>
    <row r="767" spans="1:3">
      <c r="A767" s="4"/>
      <c r="B767" s="6"/>
      <c r="C767" s="5"/>
    </row>
    <row r="768" spans="1:3">
      <c r="A768" s="4"/>
      <c r="B768" s="6"/>
      <c r="C768" s="5"/>
    </row>
    <row r="769" spans="1:3">
      <c r="A769" s="4"/>
      <c r="B769" s="6"/>
      <c r="C769" s="5"/>
    </row>
    <row r="770" spans="1:3">
      <c r="A770" s="4"/>
      <c r="B770" s="6"/>
      <c r="C770" s="5"/>
    </row>
    <row r="771" spans="1:3">
      <c r="A771" s="4"/>
      <c r="B771" s="6"/>
      <c r="C771" s="5"/>
    </row>
    <row r="772" spans="1:3">
      <c r="A772" s="4"/>
      <c r="B772" s="6"/>
      <c r="C772" s="5"/>
    </row>
    <row r="773" spans="1:3">
      <c r="A773" s="4"/>
      <c r="B773" s="6"/>
      <c r="C773" s="5"/>
    </row>
    <row r="774" spans="1:3">
      <c r="A774" s="4"/>
      <c r="B774" s="6"/>
      <c r="C774" s="5"/>
    </row>
    <row r="775" spans="1:3">
      <c r="A775" s="4"/>
      <c r="B775" s="6"/>
      <c r="C775" s="5"/>
    </row>
    <row r="776" spans="1:3">
      <c r="A776" s="4"/>
      <c r="B776" s="6"/>
      <c r="C776" s="5"/>
    </row>
    <row r="777" spans="1:3">
      <c r="A777" s="4"/>
      <c r="B777" s="6"/>
      <c r="C777" s="5"/>
    </row>
    <row r="778" spans="1:3">
      <c r="A778" s="4"/>
      <c r="B778" s="6"/>
      <c r="C778" s="5"/>
    </row>
    <row r="779" spans="1:3">
      <c r="A779" s="4"/>
      <c r="B779" s="6"/>
      <c r="C779" s="5"/>
    </row>
    <row r="780" spans="1:3">
      <c r="A780" s="4"/>
      <c r="B780" s="6"/>
      <c r="C780" s="5"/>
    </row>
    <row r="781" spans="1:3">
      <c r="A781" s="4"/>
      <c r="B781" s="6"/>
      <c r="C781" s="5"/>
    </row>
    <row r="782" spans="1:3">
      <c r="A782" s="4"/>
      <c r="B782" s="6"/>
      <c r="C782" s="5"/>
    </row>
    <row r="783" spans="1:3">
      <c r="A783" s="4"/>
      <c r="B783" s="6"/>
      <c r="C783" s="5"/>
    </row>
    <row r="784" spans="1:3">
      <c r="A784" s="4"/>
      <c r="B784" s="6"/>
      <c r="C784" s="5"/>
    </row>
    <row r="785" spans="1:3">
      <c r="A785" s="4"/>
      <c r="B785" s="6"/>
      <c r="C785" s="5"/>
    </row>
    <row r="786" spans="1:3">
      <c r="A786" s="4"/>
      <c r="B786" s="6"/>
      <c r="C786" s="5"/>
    </row>
    <row r="787" spans="1:3">
      <c r="A787" s="4"/>
      <c r="B787" s="6"/>
      <c r="C787" s="5"/>
    </row>
    <row r="788" spans="1:3">
      <c r="A788" s="4"/>
      <c r="B788" s="6"/>
      <c r="C788" s="5"/>
    </row>
    <row r="789" spans="1:3">
      <c r="A789" s="4"/>
      <c r="B789" s="6"/>
      <c r="C789" s="5"/>
    </row>
    <row r="790" spans="1:3">
      <c r="A790" s="4"/>
      <c r="B790" s="6"/>
      <c r="C790" s="5"/>
    </row>
    <row r="791" spans="1:3">
      <c r="A791" s="4"/>
      <c r="B791" s="6"/>
      <c r="C791" s="5"/>
    </row>
    <row r="792" spans="1:3">
      <c r="A792" s="4"/>
      <c r="B792" s="4"/>
    </row>
    <row r="793" spans="1:3">
      <c r="A793" s="4"/>
      <c r="B793" s="4"/>
    </row>
    <row r="794" spans="1:3">
      <c r="A794" s="4"/>
      <c r="B794" s="4"/>
    </row>
    <row r="795" spans="1:3">
      <c r="A795" s="4"/>
      <c r="B795" s="4"/>
    </row>
    <row r="796" spans="1:3">
      <c r="A796" s="4"/>
      <c r="B796" s="4"/>
    </row>
    <row r="797" spans="1:3">
      <c r="A797" s="4"/>
      <c r="B797" s="4"/>
    </row>
    <row r="798" spans="1:3">
      <c r="A798" s="4"/>
      <c r="B798" s="4"/>
    </row>
    <row r="799" spans="1:3">
      <c r="A799" s="4"/>
      <c r="B799" s="4"/>
    </row>
    <row r="800" spans="1:3">
      <c r="A800" s="4"/>
      <c r="B800" s="4"/>
    </row>
    <row r="801" spans="1:2">
      <c r="A801" s="4"/>
      <c r="B801" s="4"/>
    </row>
    <row r="802" spans="1:2">
      <c r="A802" s="4"/>
      <c r="B802" s="4"/>
    </row>
    <row r="803" spans="1:2">
      <c r="A803" s="4"/>
      <c r="B803" s="4"/>
    </row>
    <row r="804" spans="1:2">
      <c r="A804" s="4"/>
      <c r="B804" s="4"/>
    </row>
    <row r="805" spans="1:2">
      <c r="A805" s="4"/>
      <c r="B805" s="4"/>
    </row>
    <row r="806" spans="1:2">
      <c r="A806" s="4"/>
      <c r="B806" s="4"/>
    </row>
    <row r="807" spans="1:2">
      <c r="A807" s="4"/>
      <c r="B807" s="4"/>
    </row>
    <row r="808" spans="1:2">
      <c r="A808" s="4"/>
      <c r="B808" s="4"/>
    </row>
    <row r="809" spans="1:2">
      <c r="A809" s="4"/>
      <c r="B809" s="4"/>
    </row>
    <row r="810" spans="1:2">
      <c r="A810" s="4"/>
      <c r="B810" s="4"/>
    </row>
    <row r="811" spans="1:2">
      <c r="A811" s="4"/>
      <c r="B811" s="4"/>
    </row>
    <row r="812" spans="1:2">
      <c r="A812" s="4"/>
      <c r="B812" s="4"/>
    </row>
    <row r="813" spans="1:2">
      <c r="A813" s="4"/>
      <c r="B813" s="4"/>
    </row>
    <row r="814" spans="1:2">
      <c r="A814" s="4"/>
      <c r="B814" s="4"/>
    </row>
    <row r="815" spans="1:2">
      <c r="A815" s="4"/>
      <c r="B815" s="4"/>
    </row>
    <row r="816" spans="1:2">
      <c r="A816" s="4"/>
      <c r="B816" s="4"/>
    </row>
    <row r="817" spans="1:2">
      <c r="A817" s="4"/>
      <c r="B817" s="4"/>
    </row>
    <row r="818" spans="1:2">
      <c r="A818" s="4"/>
      <c r="B818" s="4"/>
    </row>
    <row r="819" spans="1:2">
      <c r="A819" s="4"/>
      <c r="B819" s="4"/>
    </row>
    <row r="820" spans="1:2">
      <c r="A820" s="4"/>
      <c r="B820" s="4"/>
    </row>
    <row r="821" spans="1:2">
      <c r="A821" s="4"/>
      <c r="B821" s="4"/>
    </row>
    <row r="822" spans="1:2">
      <c r="A822" s="4"/>
      <c r="B822" s="4"/>
    </row>
    <row r="823" spans="1:2">
      <c r="A823" s="4"/>
      <c r="B823" s="4"/>
    </row>
    <row r="824" spans="1:2">
      <c r="A824" s="4"/>
      <c r="B824" s="4"/>
    </row>
    <row r="825" spans="1:2">
      <c r="A825" s="4"/>
      <c r="B825" s="4"/>
    </row>
    <row r="826" spans="1:2">
      <c r="A826" s="4"/>
      <c r="B826" s="4"/>
    </row>
    <row r="827" spans="1:2">
      <c r="A827" s="4"/>
      <c r="B827" s="4"/>
    </row>
    <row r="828" spans="1:2">
      <c r="A828" s="4"/>
      <c r="B828" s="4"/>
    </row>
    <row r="829" spans="1:2">
      <c r="A829" s="4"/>
      <c r="B829" s="4"/>
    </row>
    <row r="830" spans="1:2">
      <c r="A830" s="4"/>
      <c r="B830" s="4"/>
    </row>
    <row r="831" spans="1:2">
      <c r="A831" s="4"/>
      <c r="B831" s="4"/>
    </row>
    <row r="832" spans="1:2">
      <c r="A832" s="4"/>
      <c r="B832" s="4"/>
    </row>
    <row r="833" spans="1:2">
      <c r="A833" s="4"/>
      <c r="B833" s="4"/>
    </row>
    <row r="834" spans="1:2">
      <c r="A834" s="4"/>
      <c r="B834" s="4"/>
    </row>
    <row r="835" spans="1:2">
      <c r="A835" s="4"/>
      <c r="B835" s="4"/>
    </row>
    <row r="836" spans="1:2">
      <c r="A836" s="4"/>
      <c r="B836" s="4"/>
    </row>
    <row r="837" spans="1:2">
      <c r="A837" s="4"/>
      <c r="B837" s="4"/>
    </row>
    <row r="838" spans="1:2">
      <c r="A838" s="4"/>
      <c r="B838" s="4"/>
    </row>
    <row r="839" spans="1:2">
      <c r="A839" s="4"/>
      <c r="B839" s="4"/>
    </row>
    <row r="840" spans="1:2">
      <c r="A840" s="4"/>
      <c r="B840" s="4"/>
    </row>
    <row r="841" spans="1:2">
      <c r="A841" s="4"/>
      <c r="B841" s="4"/>
    </row>
    <row r="842" spans="1:2">
      <c r="A842" s="4"/>
      <c r="B842" s="4"/>
    </row>
    <row r="843" spans="1:2">
      <c r="A843" s="4"/>
      <c r="B843" s="4"/>
    </row>
    <row r="844" spans="1:2">
      <c r="A844" s="4"/>
      <c r="B844" s="4"/>
    </row>
    <row r="845" spans="1:2">
      <c r="A845" s="4"/>
      <c r="B845" s="4"/>
    </row>
    <row r="846" spans="1:2">
      <c r="A846" s="4"/>
      <c r="B846" s="4"/>
    </row>
    <row r="847" spans="1:2">
      <c r="A847" s="4"/>
      <c r="B847" s="4"/>
    </row>
    <row r="848" spans="1:2">
      <c r="A848" s="4"/>
      <c r="B848" s="4"/>
    </row>
    <row r="849" spans="1:2">
      <c r="A849" s="4"/>
      <c r="B849" s="4"/>
    </row>
    <row r="850" spans="1:2">
      <c r="A850" s="4"/>
      <c r="B850" s="4"/>
    </row>
    <row r="851" spans="1:2">
      <c r="A851" s="4"/>
      <c r="B851" s="4"/>
    </row>
    <row r="852" spans="1:2">
      <c r="A852" s="4"/>
      <c r="B852" s="4"/>
    </row>
    <row r="853" spans="1:2">
      <c r="A853" s="4"/>
      <c r="B853" s="4"/>
    </row>
    <row r="854" spans="1:2">
      <c r="A854" s="4"/>
      <c r="B854" s="4"/>
    </row>
    <row r="855" spans="1:2">
      <c r="A855" s="4"/>
      <c r="B855" s="4"/>
    </row>
    <row r="856" spans="1:2">
      <c r="A856" s="4"/>
      <c r="B856" s="4"/>
    </row>
    <row r="857" spans="1:2">
      <c r="A857" s="4"/>
      <c r="B857" s="4"/>
    </row>
    <row r="858" spans="1:2">
      <c r="A858" s="4"/>
      <c r="B858" s="4"/>
    </row>
    <row r="859" spans="1:2">
      <c r="A859" s="4"/>
      <c r="B859" s="4"/>
    </row>
    <row r="860" spans="1:2">
      <c r="A860" s="4"/>
      <c r="B860" s="4"/>
    </row>
    <row r="861" spans="1:2">
      <c r="A861" s="4"/>
      <c r="B861" s="4"/>
    </row>
    <row r="862" spans="1:2">
      <c r="A862" s="4"/>
      <c r="B862" s="4"/>
    </row>
    <row r="863" spans="1:2">
      <c r="A863" s="4"/>
      <c r="B863" s="4"/>
    </row>
    <row r="864" spans="1:2">
      <c r="A864" s="4"/>
      <c r="B864" s="4"/>
    </row>
    <row r="865" spans="1:2">
      <c r="A865" s="4"/>
      <c r="B865" s="4"/>
    </row>
    <row r="866" spans="1:2">
      <c r="A866" s="4"/>
      <c r="B866" s="4"/>
    </row>
    <row r="867" spans="1:2">
      <c r="A867" s="4"/>
      <c r="B867" s="4"/>
    </row>
    <row r="868" spans="1:2">
      <c r="A868" s="4"/>
      <c r="B868" s="4"/>
    </row>
    <row r="869" spans="1:2">
      <c r="A869" s="4"/>
      <c r="B869" s="4"/>
    </row>
    <row r="870" spans="1:2">
      <c r="A870" s="4"/>
      <c r="B870" s="4"/>
    </row>
    <row r="871" spans="1:2">
      <c r="A871" s="4"/>
      <c r="B871" s="4"/>
    </row>
    <row r="872" spans="1:2">
      <c r="A872" s="4"/>
      <c r="B872" s="4"/>
    </row>
    <row r="873" spans="1:2">
      <c r="A873" s="4"/>
      <c r="B873" s="4"/>
    </row>
    <row r="874" spans="1:2">
      <c r="B874" s="4"/>
    </row>
    <row r="875" spans="1:2">
      <c r="B875" s="4"/>
    </row>
    <row r="876" spans="1:2">
      <c r="B876" s="4"/>
    </row>
    <row r="877" spans="1:2">
      <c r="B877" s="4"/>
    </row>
    <row r="878" spans="1:2">
      <c r="B878" s="4"/>
    </row>
    <row r="879" spans="1:2">
      <c r="B879" s="4"/>
    </row>
    <row r="880" spans="1:2">
      <c r="B880" s="4"/>
    </row>
    <row r="881" spans="2:2">
      <c r="B881" s="4"/>
    </row>
    <row r="882" spans="2:2">
      <c r="B882" s="4"/>
    </row>
    <row r="883" spans="2:2">
      <c r="B883" s="4"/>
    </row>
    <row r="884" spans="2:2">
      <c r="B884" s="4"/>
    </row>
    <row r="885" spans="2:2">
      <c r="B885" s="4"/>
    </row>
    <row r="886" spans="2:2">
      <c r="B886" s="4"/>
    </row>
    <row r="887" spans="2:2">
      <c r="B887" s="4"/>
    </row>
    <row r="888" spans="2:2">
      <c r="B888" s="4"/>
    </row>
    <row r="889" spans="2:2">
      <c r="B889" s="4"/>
    </row>
    <row r="890" spans="2:2">
      <c r="B890" s="4"/>
    </row>
    <row r="891" spans="2:2">
      <c r="B891" s="4"/>
    </row>
    <row r="892" spans="2:2">
      <c r="B892" s="4"/>
    </row>
    <row r="893" spans="2:2">
      <c r="B893" s="4"/>
    </row>
    <row r="894" spans="2:2">
      <c r="B894" s="4"/>
    </row>
    <row r="895" spans="2:2">
      <c r="B895" s="4"/>
    </row>
    <row r="896" spans="2:2">
      <c r="B896" s="4"/>
    </row>
    <row r="897" spans="2:2">
      <c r="B897" s="4"/>
    </row>
    <row r="898" spans="2:2">
      <c r="B898" s="4"/>
    </row>
    <row r="899" spans="2:2">
      <c r="B899" s="4"/>
    </row>
    <row r="900" spans="2:2">
      <c r="B900" s="4"/>
    </row>
    <row r="901" spans="2:2">
      <c r="B901" s="4"/>
    </row>
    <row r="902" spans="2:2">
      <c r="B902" s="4"/>
    </row>
    <row r="903" spans="2:2">
      <c r="B903" s="4"/>
    </row>
    <row r="904" spans="2:2">
      <c r="B904" s="4"/>
    </row>
    <row r="905" spans="2:2">
      <c r="B905" s="4"/>
    </row>
    <row r="906" spans="2:2">
      <c r="B906" s="4"/>
    </row>
    <row r="907" spans="2:2">
      <c r="B907" s="4"/>
    </row>
    <row r="908" spans="2:2">
      <c r="B908" s="4"/>
    </row>
    <row r="909" spans="2:2">
      <c r="B909" s="4"/>
    </row>
    <row r="910" spans="2:2">
      <c r="B910" s="4"/>
    </row>
    <row r="911" spans="2:2">
      <c r="B911" s="4"/>
    </row>
    <row r="912" spans="2:2">
      <c r="B912" s="4"/>
    </row>
    <row r="913" spans="2:2">
      <c r="B913" s="4"/>
    </row>
    <row r="914" spans="2:2">
      <c r="B914" s="4"/>
    </row>
    <row r="915" spans="2:2">
      <c r="B915" s="4"/>
    </row>
    <row r="916" spans="2:2">
      <c r="B916" s="4"/>
    </row>
    <row r="917" spans="2:2">
      <c r="B917" s="4"/>
    </row>
    <row r="918" spans="2:2">
      <c r="B918" s="4"/>
    </row>
    <row r="919" spans="2:2">
      <c r="B919" s="4"/>
    </row>
    <row r="920" spans="2:2">
      <c r="B920" s="4"/>
    </row>
    <row r="921" spans="2:2">
      <c r="B921" s="4"/>
    </row>
    <row r="922" spans="2:2">
      <c r="B922" s="4"/>
    </row>
    <row r="923" spans="2:2">
      <c r="B923" s="4"/>
    </row>
    <row r="924" spans="2:2">
      <c r="B924" s="4"/>
    </row>
    <row r="925" spans="2:2">
      <c r="B925" s="4"/>
    </row>
    <row r="926" spans="2:2">
      <c r="B926" s="4"/>
    </row>
    <row r="927" spans="2:2">
      <c r="B927" s="4"/>
    </row>
    <row r="928" spans="2:2">
      <c r="B928" s="4"/>
    </row>
    <row r="929" spans="2:2">
      <c r="B929" s="4"/>
    </row>
    <row r="930" spans="2:2">
      <c r="B930" s="4"/>
    </row>
    <row r="931" spans="2:2">
      <c r="B931" s="4"/>
    </row>
    <row r="932" spans="2:2">
      <c r="B932" s="4"/>
    </row>
    <row r="933" spans="2:2">
      <c r="B933" s="4"/>
    </row>
    <row r="934" spans="2:2">
      <c r="B934" s="4"/>
    </row>
    <row r="935" spans="2:2">
      <c r="B935" s="4"/>
    </row>
    <row r="936" spans="2:2">
      <c r="B936" s="4"/>
    </row>
    <row r="937" spans="2:2">
      <c r="B937" s="4"/>
    </row>
    <row r="938" spans="2:2">
      <c r="B938" s="4"/>
    </row>
    <row r="939" spans="2:2">
      <c r="B939" s="4"/>
    </row>
    <row r="940" spans="2:2">
      <c r="B940" s="4"/>
    </row>
    <row r="941" spans="2:2">
      <c r="B941" s="4"/>
    </row>
    <row r="942" spans="2:2">
      <c r="B942" s="4"/>
    </row>
    <row r="943" spans="2:2">
      <c r="B943" s="4"/>
    </row>
    <row r="944" spans="2:2">
      <c r="B944" s="4"/>
    </row>
    <row r="945" spans="2:2">
      <c r="B945" s="4"/>
    </row>
    <row r="946" spans="2:2">
      <c r="B946" s="4"/>
    </row>
    <row r="947" spans="2:2">
      <c r="B947" s="4"/>
    </row>
    <row r="948" spans="2:2">
      <c r="B948" s="4"/>
    </row>
    <row r="949" spans="2:2">
      <c r="B949" s="4"/>
    </row>
    <row r="950" spans="2:2">
      <c r="B950" s="4"/>
    </row>
    <row r="951" spans="2:2">
      <c r="B951" s="4"/>
    </row>
    <row r="952" spans="2:2">
      <c r="B952" s="4"/>
    </row>
    <row r="953" spans="2:2">
      <c r="B953" s="4"/>
    </row>
    <row r="954" spans="2:2">
      <c r="B954" s="4"/>
    </row>
    <row r="955" spans="2:2">
      <c r="B955" s="4"/>
    </row>
    <row r="956" spans="2:2">
      <c r="B956" s="4"/>
    </row>
    <row r="957" spans="2:2">
      <c r="B957" s="4"/>
    </row>
    <row r="958" spans="2:2">
      <c r="B958" s="4"/>
    </row>
    <row r="959" spans="2:2">
      <c r="B959" s="4"/>
    </row>
    <row r="960" spans="2:2">
      <c r="B960" s="4"/>
    </row>
    <row r="961" spans="2:2">
      <c r="B961" s="4"/>
    </row>
    <row r="962" spans="2:2">
      <c r="B962" s="4"/>
    </row>
    <row r="963" spans="2:2">
      <c r="B963" s="4"/>
    </row>
    <row r="964" spans="2:2">
      <c r="B964" s="4"/>
    </row>
    <row r="965" spans="2:2">
      <c r="B965" s="4"/>
    </row>
    <row r="966" spans="2:2">
      <c r="B966" s="4"/>
    </row>
    <row r="967" spans="2:2">
      <c r="B967" s="4"/>
    </row>
    <row r="968" spans="2:2">
      <c r="B968" s="4"/>
    </row>
    <row r="969" spans="2:2">
      <c r="B969" s="4"/>
    </row>
    <row r="970" spans="2:2">
      <c r="B970" s="4"/>
    </row>
    <row r="971" spans="2:2">
      <c r="B971" s="4"/>
    </row>
    <row r="972" spans="2:2">
      <c r="B972" s="4"/>
    </row>
    <row r="973" spans="2:2">
      <c r="B973" s="4"/>
    </row>
    <row r="974" spans="2:2">
      <c r="B974" s="4"/>
    </row>
    <row r="975" spans="2:2">
      <c r="B975" s="4"/>
    </row>
    <row r="976" spans="2:2">
      <c r="B976" s="4"/>
    </row>
    <row r="977" spans="2:2">
      <c r="B977" s="4"/>
    </row>
    <row r="978" spans="2:2">
      <c r="B978" s="4"/>
    </row>
    <row r="979" spans="2:2">
      <c r="B979" s="4"/>
    </row>
    <row r="980" spans="2:2">
      <c r="B980" s="4"/>
    </row>
    <row r="981" spans="2:2">
      <c r="B981" s="4"/>
    </row>
    <row r="982" spans="2:2">
      <c r="B982" s="4"/>
    </row>
    <row r="983" spans="2:2">
      <c r="B983" s="4"/>
    </row>
    <row r="984" spans="2:2">
      <c r="B984" s="4"/>
    </row>
    <row r="985" spans="2:2">
      <c r="B985" s="4"/>
    </row>
    <row r="986" spans="2:2">
      <c r="B986" s="4"/>
    </row>
    <row r="987" spans="2:2">
      <c r="B987" s="4"/>
    </row>
    <row r="988" spans="2:2">
      <c r="B988" s="4"/>
    </row>
    <row r="989" spans="2:2">
      <c r="B989" s="4"/>
    </row>
    <row r="990" spans="2:2">
      <c r="B990" s="4"/>
    </row>
    <row r="991" spans="2:2">
      <c r="B991" s="4"/>
    </row>
    <row r="992" spans="2:2">
      <c r="B992" s="4"/>
    </row>
    <row r="993" spans="2:2">
      <c r="B993" s="4"/>
    </row>
    <row r="994" spans="2:2">
      <c r="B994" s="4"/>
    </row>
    <row r="995" spans="2:2">
      <c r="B995" s="4"/>
    </row>
    <row r="996" spans="2:2">
      <c r="B996" s="4"/>
    </row>
    <row r="997" spans="2:2">
      <c r="B997" s="4"/>
    </row>
    <row r="998" spans="2:2">
      <c r="B998" s="4"/>
    </row>
    <row r="999" spans="2:2">
      <c r="B999" s="4"/>
    </row>
    <row r="1000" spans="2:2">
      <c r="B1000" s="4"/>
    </row>
    <row r="1001" spans="2:2">
      <c r="B1001" s="4"/>
    </row>
    <row r="1002" spans="2:2">
      <c r="B1002" s="4"/>
    </row>
    <row r="1003" spans="2:2">
      <c r="B1003" s="4"/>
    </row>
    <row r="1004" spans="2:2">
      <c r="B1004" s="4"/>
    </row>
    <row r="1005" spans="2:2">
      <c r="B1005" s="4"/>
    </row>
    <row r="1006" spans="2:2">
      <c r="B1006" s="4"/>
    </row>
    <row r="1007" spans="2:2">
      <c r="B1007" s="4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55:H55"/>
    <mergeCell ref="E56:H56"/>
    <mergeCell ref="C58:H58"/>
    <mergeCell ref="C59:H59"/>
    <mergeCell ref="B49:C49"/>
    <mergeCell ref="D49:H49"/>
    <mergeCell ref="D50:H50"/>
    <mergeCell ref="B52:C52"/>
    <mergeCell ref="D52:H52"/>
    <mergeCell ref="D53:H53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I414"/>
  <sheetViews>
    <sheetView topLeftCell="A322" zoomScaleNormal="100" zoomScaleSheetLayoutView="100" workbookViewId="0">
      <selection activeCell="E22" sqref="E22"/>
    </sheetView>
  </sheetViews>
  <sheetFormatPr defaultRowHeight="12.75"/>
  <cols>
    <col min="1" max="1" width="4.42578125" style="96" customWidth="1"/>
    <col min="2" max="2" width="10.28515625" style="85" customWidth="1"/>
    <col min="3" max="3" width="21.140625" style="97" customWidth="1"/>
    <col min="4" max="4" width="8.7109375" style="97" customWidth="1"/>
    <col min="5" max="5" width="8.7109375" style="98" customWidth="1"/>
    <col min="6" max="6" width="5.7109375" style="98" customWidth="1"/>
    <col min="7" max="7" width="9.5703125" style="98" customWidth="1"/>
    <col min="8" max="8" width="8.7109375" style="99" customWidth="1"/>
    <col min="9" max="9" width="5.7109375" style="98" customWidth="1"/>
    <col min="10" max="10" width="8.85546875" style="99" customWidth="1"/>
    <col min="11" max="11" width="4.7109375" style="98" customWidth="1"/>
    <col min="12" max="12" width="10.7109375" style="99" customWidth="1"/>
    <col min="13" max="34" width="0" style="82" hidden="1" customWidth="1"/>
    <col min="35" max="16384" width="9.140625" style="82"/>
  </cols>
  <sheetData>
    <row r="1" spans="1:35" ht="17.25" customHeight="1">
      <c r="A1" s="80" t="s">
        <v>73</v>
      </c>
      <c r="B1" s="80"/>
      <c r="C1" s="80"/>
      <c r="D1" s="80"/>
      <c r="E1" s="80"/>
      <c r="F1" s="81" t="s">
        <v>74</v>
      </c>
      <c r="G1" s="81"/>
      <c r="H1" s="81"/>
      <c r="I1" s="81"/>
      <c r="J1" s="81"/>
      <c r="K1" s="81"/>
      <c r="L1" s="81"/>
    </row>
    <row r="2" spans="1:35" ht="55.5" customHeight="1">
      <c r="A2" s="80" t="s">
        <v>75</v>
      </c>
      <c r="B2" s="80"/>
      <c r="C2" s="80"/>
      <c r="D2" s="80"/>
      <c r="E2" s="80"/>
      <c r="F2" s="81" t="s">
        <v>76</v>
      </c>
      <c r="G2" s="81"/>
      <c r="H2" s="81"/>
      <c r="I2" s="81"/>
      <c r="J2" s="81"/>
      <c r="K2" s="81"/>
      <c r="L2" s="81"/>
    </row>
    <row r="3" spans="1:35" ht="169.5" customHeight="1">
      <c r="A3" s="80" t="s">
        <v>77</v>
      </c>
      <c r="B3" s="80"/>
      <c r="C3" s="80"/>
      <c r="D3" s="80"/>
      <c r="E3" s="80"/>
      <c r="F3" s="83" t="s">
        <v>78</v>
      </c>
      <c r="G3" s="83"/>
      <c r="H3" s="83"/>
      <c r="I3" s="83"/>
      <c r="J3" s="83"/>
      <c r="K3" s="83"/>
      <c r="L3" s="83"/>
    </row>
    <row r="4" spans="1:35" ht="140.25" customHeight="1">
      <c r="A4" s="80" t="s">
        <v>79</v>
      </c>
      <c r="B4" s="80"/>
      <c r="C4" s="80"/>
      <c r="D4" s="80"/>
      <c r="E4" s="80"/>
      <c r="F4" s="83" t="s">
        <v>80</v>
      </c>
      <c r="G4" s="83"/>
      <c r="H4" s="83"/>
      <c r="I4" s="83"/>
      <c r="J4" s="83"/>
      <c r="K4" s="83"/>
      <c r="L4" s="83"/>
    </row>
    <row r="5" spans="1:35" ht="54" customHeight="1">
      <c r="A5" s="80" t="s">
        <v>81</v>
      </c>
      <c r="B5" s="80"/>
      <c r="C5" s="80"/>
      <c r="D5" s="80"/>
      <c r="E5" s="80"/>
      <c r="F5" s="83" t="s">
        <v>82</v>
      </c>
      <c r="G5" s="83"/>
      <c r="H5" s="83"/>
      <c r="I5" s="83"/>
      <c r="J5" s="83"/>
      <c r="K5" s="83"/>
      <c r="L5" s="83"/>
    </row>
    <row r="6" spans="1:35" ht="30.75" customHeight="1">
      <c r="A6" s="80" t="s">
        <v>83</v>
      </c>
      <c r="B6" s="80"/>
      <c r="C6" s="80"/>
      <c r="D6" s="80"/>
      <c r="E6" s="80"/>
      <c r="F6" s="83" t="s">
        <v>84</v>
      </c>
      <c r="G6" s="83"/>
      <c r="H6" s="83"/>
      <c r="I6" s="83"/>
      <c r="J6" s="83"/>
      <c r="K6" s="83"/>
      <c r="L6" s="83"/>
    </row>
    <row r="7" spans="1:35" ht="17.25" customHeight="1">
      <c r="A7" s="80" t="s">
        <v>85</v>
      </c>
      <c r="B7" s="80"/>
      <c r="C7" s="80"/>
      <c r="D7" s="80"/>
      <c r="E7" s="80"/>
      <c r="F7" s="83" t="s">
        <v>86</v>
      </c>
      <c r="G7" s="83"/>
      <c r="H7" s="83"/>
      <c r="I7" s="83"/>
      <c r="J7" s="83"/>
      <c r="K7" s="83"/>
      <c r="L7" s="83"/>
    </row>
    <row r="8" spans="1:35" ht="17.25" customHeight="1">
      <c r="A8" s="80" t="s">
        <v>87</v>
      </c>
      <c r="B8" s="80"/>
      <c r="C8" s="80"/>
      <c r="D8" s="80"/>
      <c r="E8" s="80"/>
      <c r="F8" s="83" t="s">
        <v>88</v>
      </c>
      <c r="G8" s="83"/>
      <c r="H8" s="83"/>
      <c r="I8" s="83"/>
      <c r="J8" s="83"/>
      <c r="K8" s="83"/>
      <c r="L8" s="83"/>
    </row>
    <row r="9" spans="1:35" ht="10.5" customHeight="1">
      <c r="A9" s="84"/>
      <c r="C9" s="84"/>
      <c r="D9" s="84"/>
      <c r="E9" s="84"/>
      <c r="F9" s="86"/>
      <c r="G9" s="86"/>
      <c r="H9" s="86"/>
      <c r="I9" s="86"/>
      <c r="J9" s="86"/>
      <c r="K9" s="86"/>
      <c r="L9" s="86"/>
      <c r="M9" s="87"/>
      <c r="N9" s="87"/>
      <c r="O9" s="87"/>
      <c r="P9" s="87"/>
      <c r="Q9" s="87"/>
      <c r="R9" s="87"/>
      <c r="S9" s="87"/>
      <c r="T9" s="87"/>
      <c r="U9" s="87"/>
      <c r="V9" s="87"/>
    </row>
    <row r="10" spans="1:35" ht="14.25" customHeight="1">
      <c r="A10" s="88" t="s">
        <v>20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9"/>
      <c r="N10" s="90"/>
      <c r="O10" s="91"/>
      <c r="P10" s="91"/>
      <c r="Q10" s="91"/>
      <c r="R10" s="91"/>
      <c r="S10" s="91"/>
      <c r="T10" s="91"/>
      <c r="U10" s="91"/>
      <c r="V10" s="92"/>
      <c r="AI10" s="93"/>
    </row>
    <row r="11" spans="1:35" ht="16.5" customHeight="1">
      <c r="A11" s="94" t="s">
        <v>4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</row>
    <row r="13" spans="1:35" ht="15.75" customHeight="1">
      <c r="A13" s="95" t="s">
        <v>20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35" ht="17.25" customHeight="1">
      <c r="A14" s="94" t="s">
        <v>89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35" ht="2.1" customHeight="1"/>
    <row r="16" spans="1:35" ht="18" customHeight="1">
      <c r="A16" s="100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2"/>
    </row>
    <row r="17" spans="1:12" ht="18" customHeight="1">
      <c r="A17" s="103" t="s">
        <v>90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</row>
    <row r="18" spans="1:12">
      <c r="A18" s="100"/>
      <c r="B18" s="104"/>
      <c r="C18" s="105"/>
      <c r="D18" s="105"/>
      <c r="E18" s="105"/>
      <c r="F18" s="105"/>
      <c r="G18" s="105"/>
      <c r="H18" s="105"/>
      <c r="I18" s="105"/>
      <c r="J18" s="105"/>
      <c r="K18" s="105"/>
      <c r="L18" s="102"/>
    </row>
    <row r="19" spans="1:12" ht="15.75" customHeight="1">
      <c r="A19" s="95" t="s">
        <v>26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</row>
    <row r="20" spans="1:12" ht="21" customHeight="1">
      <c r="A20" s="94" t="s">
        <v>91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ht="2.1" customHeight="1"/>
    <row r="22" spans="1:12">
      <c r="A22" s="96" t="s">
        <v>92</v>
      </c>
      <c r="C22" s="106" t="s">
        <v>93</v>
      </c>
      <c r="D22" s="97" t="s">
        <v>94</v>
      </c>
    </row>
    <row r="24" spans="1:12">
      <c r="A24" s="96" t="s">
        <v>95</v>
      </c>
      <c r="C24" s="107" t="s">
        <v>96</v>
      </c>
      <c r="D24" s="107"/>
      <c r="E24" s="107"/>
      <c r="F24" s="107"/>
      <c r="G24" s="107"/>
      <c r="H24" s="107"/>
      <c r="I24" s="107"/>
      <c r="J24" s="107"/>
      <c r="K24" s="107"/>
      <c r="L24" s="107"/>
    </row>
    <row r="25" spans="1:12" ht="12.75" customHeight="1">
      <c r="A25" s="108"/>
      <c r="C25" s="94" t="s">
        <v>97</v>
      </c>
      <c r="D25" s="94"/>
      <c r="E25" s="94"/>
      <c r="F25" s="94"/>
      <c r="G25" s="94"/>
      <c r="H25" s="94"/>
      <c r="I25" s="94"/>
      <c r="J25" s="94"/>
      <c r="K25" s="94"/>
      <c r="L25" s="94"/>
    </row>
    <row r="26" spans="1:12" ht="9" customHeight="1"/>
    <row r="27" spans="1:12">
      <c r="A27" s="109" t="s">
        <v>98</v>
      </c>
      <c r="B27" s="110"/>
      <c r="D27" s="111" t="s">
        <v>99</v>
      </c>
      <c r="E27" s="112"/>
      <c r="F27" s="112"/>
      <c r="G27" s="112"/>
      <c r="H27" s="112"/>
      <c r="I27" s="112"/>
      <c r="J27" s="112"/>
      <c r="K27" s="112"/>
      <c r="L27" s="112"/>
    </row>
    <row r="28" spans="1:12">
      <c r="A28" s="113"/>
      <c r="B28" s="110"/>
    </row>
    <row r="29" spans="1:12">
      <c r="A29" s="114" t="s">
        <v>100</v>
      </c>
      <c r="B29" s="115"/>
      <c r="C29" s="116"/>
      <c r="D29" s="116" t="s">
        <v>101</v>
      </c>
      <c r="E29" s="117" t="s">
        <v>102</v>
      </c>
      <c r="F29" s="117"/>
      <c r="G29" s="118" t="s">
        <v>103</v>
      </c>
      <c r="H29" s="118"/>
      <c r="I29" s="118"/>
      <c r="J29" s="119" t="s">
        <v>104</v>
      </c>
      <c r="K29" s="119"/>
      <c r="L29" s="120" t="s">
        <v>105</v>
      </c>
    </row>
    <row r="30" spans="1:12">
      <c r="A30" s="121" t="s">
        <v>106</v>
      </c>
      <c r="C30" s="122"/>
      <c r="D30" s="122"/>
      <c r="E30" s="123"/>
      <c r="F30" s="117"/>
      <c r="G30" s="124" t="s">
        <v>107</v>
      </c>
      <c r="H30" s="124"/>
      <c r="I30" s="124"/>
      <c r="J30" s="119" t="s">
        <v>108</v>
      </c>
      <c r="K30" s="119"/>
      <c r="L30" s="120" t="s">
        <v>105</v>
      </c>
    </row>
    <row r="31" spans="1:12" ht="14.1" customHeight="1">
      <c r="A31" s="125" t="s">
        <v>109</v>
      </c>
      <c r="C31" s="116"/>
      <c r="D31" s="116" t="s">
        <v>110</v>
      </c>
      <c r="E31" s="117" t="s">
        <v>105</v>
      </c>
      <c r="F31" s="117"/>
      <c r="G31" s="117" t="s">
        <v>111</v>
      </c>
      <c r="H31" s="126"/>
      <c r="I31" s="123"/>
      <c r="J31" s="127" t="s">
        <v>112</v>
      </c>
      <c r="K31" s="127"/>
      <c r="L31" s="120" t="s">
        <v>113</v>
      </c>
    </row>
    <row r="32" spans="1:12" ht="14.1" customHeight="1">
      <c r="A32" s="125" t="s">
        <v>114</v>
      </c>
      <c r="C32" s="116"/>
      <c r="D32" s="116" t="s">
        <v>115</v>
      </c>
      <c r="E32" s="117" t="s">
        <v>105</v>
      </c>
      <c r="F32" s="117"/>
      <c r="G32" s="117" t="s">
        <v>116</v>
      </c>
      <c r="H32" s="126"/>
      <c r="I32" s="123"/>
      <c r="J32" s="128" t="s">
        <v>117</v>
      </c>
      <c r="K32" s="128"/>
      <c r="L32" s="120" t="s">
        <v>113</v>
      </c>
    </row>
    <row r="33" spans="1:12" ht="14.1" customHeight="1">
      <c r="A33" s="125" t="s">
        <v>118</v>
      </c>
      <c r="C33" s="116"/>
      <c r="D33" s="116" t="s">
        <v>119</v>
      </c>
      <c r="E33" s="117" t="s">
        <v>105</v>
      </c>
      <c r="F33" s="117"/>
      <c r="G33" s="117"/>
      <c r="H33" s="126"/>
      <c r="I33" s="123"/>
      <c r="J33" s="129"/>
      <c r="K33" s="129"/>
      <c r="L33" s="120"/>
    </row>
    <row r="34" spans="1:12" ht="14.1" customHeight="1">
      <c r="A34" s="125" t="s">
        <v>120</v>
      </c>
      <c r="C34" s="116"/>
      <c r="D34" s="116" t="s">
        <v>119</v>
      </c>
      <c r="E34" s="117" t="s">
        <v>105</v>
      </c>
      <c r="F34" s="117"/>
      <c r="G34" s="117"/>
      <c r="H34" s="126"/>
      <c r="I34" s="130"/>
      <c r="J34" s="131"/>
      <c r="K34" s="130"/>
      <c r="L34" s="126"/>
    </row>
    <row r="35" spans="1:12" ht="24.75" customHeight="1">
      <c r="A35" s="125"/>
      <c r="C35" s="116"/>
      <c r="D35" s="116"/>
      <c r="E35" s="117"/>
      <c r="F35" s="117"/>
      <c r="G35" s="117"/>
      <c r="H35" s="126"/>
      <c r="I35" s="130"/>
      <c r="J35" s="131"/>
      <c r="K35" s="130"/>
      <c r="L35" s="126"/>
    </row>
    <row r="36" spans="1:12" ht="16.5" customHeight="1">
      <c r="A36" s="132" t="s">
        <v>121</v>
      </c>
      <c r="B36" s="132" t="s">
        <v>7</v>
      </c>
      <c r="C36" s="133" t="s">
        <v>122</v>
      </c>
      <c r="D36" s="133" t="s">
        <v>123</v>
      </c>
      <c r="E36" s="134" t="s">
        <v>124</v>
      </c>
      <c r="F36" s="135"/>
      <c r="G36" s="136"/>
      <c r="H36" s="134" t="s">
        <v>125</v>
      </c>
      <c r="I36" s="135"/>
      <c r="J36" s="135"/>
      <c r="K36" s="135"/>
      <c r="L36" s="136"/>
    </row>
    <row r="37" spans="1:12" ht="45" customHeight="1">
      <c r="A37" s="137"/>
      <c r="B37" s="137"/>
      <c r="C37" s="138"/>
      <c r="D37" s="138"/>
      <c r="E37" s="139" t="s">
        <v>126</v>
      </c>
      <c r="F37" s="139" t="s">
        <v>127</v>
      </c>
      <c r="G37" s="139" t="s">
        <v>128</v>
      </c>
      <c r="H37" s="140" t="s">
        <v>129</v>
      </c>
      <c r="I37" s="141" t="s">
        <v>130</v>
      </c>
      <c r="J37" s="141" t="s">
        <v>131</v>
      </c>
      <c r="K37" s="139" t="s">
        <v>127</v>
      </c>
      <c r="L37" s="141" t="s">
        <v>132</v>
      </c>
    </row>
    <row r="38" spans="1:12">
      <c r="A38" s="142">
        <v>1</v>
      </c>
      <c r="B38" s="143">
        <v>2</v>
      </c>
      <c r="C38" s="90">
        <v>3</v>
      </c>
      <c r="D38" s="90">
        <v>4</v>
      </c>
      <c r="E38" s="91">
        <v>5</v>
      </c>
      <c r="F38" s="91">
        <v>6</v>
      </c>
      <c r="G38" s="91">
        <v>7</v>
      </c>
      <c r="H38" s="91">
        <v>8</v>
      </c>
      <c r="I38" s="91">
        <v>9</v>
      </c>
      <c r="J38" s="91">
        <v>10</v>
      </c>
      <c r="K38" s="91">
        <v>11</v>
      </c>
      <c r="L38" s="92">
        <v>12</v>
      </c>
    </row>
    <row r="39" spans="1:12">
      <c r="C39" s="144" t="s">
        <v>133</v>
      </c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51">
      <c r="A40" s="146">
        <v>1</v>
      </c>
      <c r="B40" s="147" t="s">
        <v>134</v>
      </c>
      <c r="C40" s="148" t="s">
        <v>135</v>
      </c>
      <c r="D40" s="149" t="s">
        <v>136</v>
      </c>
      <c r="E40" s="150">
        <v>1.0800000000000001E-2</v>
      </c>
      <c r="F40" s="151"/>
      <c r="G40" s="150">
        <v>1.0800000000000001E-2</v>
      </c>
      <c r="H40" s="151"/>
      <c r="I40" s="151"/>
      <c r="J40" s="151"/>
      <c r="K40" s="151"/>
      <c r="L40" s="152"/>
    </row>
    <row r="41" spans="1:12">
      <c r="A41" s="153" t="s">
        <v>137</v>
      </c>
      <c r="B41" s="85" t="s">
        <v>23</v>
      </c>
      <c r="C41" s="97" t="s">
        <v>138</v>
      </c>
      <c r="D41" s="154" t="s">
        <v>113</v>
      </c>
      <c r="G41" s="155">
        <v>1.6632</v>
      </c>
      <c r="L41" s="156">
        <v>514.1</v>
      </c>
    </row>
    <row r="42" spans="1:12">
      <c r="A42" s="153" t="s">
        <v>137</v>
      </c>
      <c r="B42" s="85" t="s">
        <v>139</v>
      </c>
      <c r="C42" s="97" t="s">
        <v>140</v>
      </c>
      <c r="D42" s="154"/>
      <c r="E42" s="155">
        <v>154</v>
      </c>
      <c r="G42" s="155">
        <v>1.6632</v>
      </c>
      <c r="J42" s="156">
        <v>309.10000000000002</v>
      </c>
      <c r="L42" s="156">
        <v>514.1</v>
      </c>
    </row>
    <row r="43" spans="1:12">
      <c r="A43" s="153" t="s">
        <v>137</v>
      </c>
      <c r="B43" s="85" t="s">
        <v>24</v>
      </c>
      <c r="C43" s="97" t="s">
        <v>141</v>
      </c>
      <c r="D43" s="154"/>
    </row>
    <row r="44" spans="1:12">
      <c r="A44" s="153" t="s">
        <v>137</v>
      </c>
      <c r="B44" s="85" t="s">
        <v>137</v>
      </c>
      <c r="C44" s="97" t="s">
        <v>142</v>
      </c>
      <c r="D44" s="154" t="s">
        <v>113</v>
      </c>
    </row>
    <row r="45" spans="1:12">
      <c r="A45" s="153" t="s">
        <v>137</v>
      </c>
      <c r="B45" s="85" t="s">
        <v>35</v>
      </c>
      <c r="C45" s="97" t="s">
        <v>143</v>
      </c>
      <c r="D45" s="154"/>
    </row>
    <row r="46" spans="1:12">
      <c r="A46" s="157"/>
      <c r="B46" s="158"/>
      <c r="C46" s="159" t="s">
        <v>144</v>
      </c>
      <c r="D46" s="145"/>
      <c r="E46" s="145"/>
      <c r="F46" s="145"/>
      <c r="G46" s="160"/>
      <c r="H46" s="161"/>
      <c r="I46" s="160"/>
      <c r="J46" s="161"/>
      <c r="K46" s="160"/>
      <c r="L46" s="162">
        <v>514.1</v>
      </c>
    </row>
    <row r="47" spans="1:12">
      <c r="A47" s="153" t="s">
        <v>137</v>
      </c>
      <c r="B47" s="85" t="s">
        <v>137</v>
      </c>
      <c r="C47" s="97" t="s">
        <v>145</v>
      </c>
      <c r="D47" s="154"/>
      <c r="L47" s="156">
        <v>514.1</v>
      </c>
    </row>
    <row r="48" spans="1:12" ht="38.25">
      <c r="A48" s="153" t="s">
        <v>137</v>
      </c>
      <c r="B48" s="85" t="s">
        <v>146</v>
      </c>
      <c r="C48" s="97" t="s">
        <v>147</v>
      </c>
      <c r="D48" s="154">
        <v>89</v>
      </c>
      <c r="F48" s="155">
        <v>89</v>
      </c>
      <c r="L48" s="156">
        <v>457.55</v>
      </c>
    </row>
    <row r="49" spans="1:12" ht="38.25">
      <c r="A49" s="153" t="s">
        <v>137</v>
      </c>
      <c r="B49" s="85" t="s">
        <v>148</v>
      </c>
      <c r="C49" s="97" t="s">
        <v>147</v>
      </c>
      <c r="D49" s="154">
        <v>40</v>
      </c>
      <c r="F49" s="155">
        <v>40</v>
      </c>
      <c r="L49" s="156">
        <v>205.64</v>
      </c>
    </row>
    <row r="50" spans="1:12">
      <c r="A50" s="157"/>
      <c r="B50" s="158"/>
      <c r="C50" s="159" t="s">
        <v>149</v>
      </c>
      <c r="D50" s="145"/>
      <c r="E50" s="145"/>
      <c r="F50" s="145"/>
      <c r="G50" s="160"/>
      <c r="H50" s="161"/>
      <c r="I50" s="160"/>
      <c r="J50" s="162">
        <v>109008.33</v>
      </c>
      <c r="K50" s="160"/>
      <c r="L50" s="162">
        <v>1177.29</v>
      </c>
    </row>
    <row r="51" spans="1:12" ht="38.25">
      <c r="A51" s="163" t="s">
        <v>24</v>
      </c>
      <c r="B51" s="164" t="s">
        <v>150</v>
      </c>
      <c r="C51" s="148" t="s">
        <v>151</v>
      </c>
      <c r="D51" s="149" t="s">
        <v>136</v>
      </c>
      <c r="E51" s="150">
        <v>7.1999999999999998E-3</v>
      </c>
      <c r="F51" s="151"/>
      <c r="G51" s="150">
        <v>7.1999999999999998E-3</v>
      </c>
      <c r="H51" s="152"/>
      <c r="I51" s="151"/>
      <c r="J51" s="152"/>
      <c r="K51" s="151"/>
      <c r="L51" s="152"/>
    </row>
    <row r="52" spans="1:12">
      <c r="A52" s="153" t="s">
        <v>137</v>
      </c>
      <c r="B52" s="85" t="s">
        <v>23</v>
      </c>
      <c r="C52" s="97" t="s">
        <v>138</v>
      </c>
      <c r="D52" s="154" t="s">
        <v>113</v>
      </c>
      <c r="G52" s="155">
        <v>0.63719999999999999</v>
      </c>
      <c r="L52" s="156">
        <v>188.83</v>
      </c>
    </row>
    <row r="53" spans="1:12">
      <c r="A53" s="153" t="s">
        <v>137</v>
      </c>
      <c r="B53" s="85" t="s">
        <v>152</v>
      </c>
      <c r="C53" s="97" t="s">
        <v>153</v>
      </c>
      <c r="D53" s="154"/>
      <c r="E53" s="155">
        <v>88.5</v>
      </c>
      <c r="G53" s="155">
        <v>0.63719999999999999</v>
      </c>
      <c r="J53" s="156">
        <v>296.33999999999997</v>
      </c>
      <c r="L53" s="156">
        <v>188.83</v>
      </c>
    </row>
    <row r="54" spans="1:12">
      <c r="A54" s="153" t="s">
        <v>137</v>
      </c>
      <c r="B54" s="85" t="s">
        <v>24</v>
      </c>
      <c r="C54" s="97" t="s">
        <v>141</v>
      </c>
      <c r="D54" s="154"/>
    </row>
    <row r="55" spans="1:12">
      <c r="A55" s="153" t="s">
        <v>137</v>
      </c>
      <c r="B55" s="85" t="s">
        <v>137</v>
      </c>
      <c r="C55" s="97" t="s">
        <v>142</v>
      </c>
      <c r="D55" s="154" t="s">
        <v>113</v>
      </c>
    </row>
    <row r="56" spans="1:12">
      <c r="A56" s="153" t="s">
        <v>137</v>
      </c>
      <c r="B56" s="85" t="s">
        <v>35</v>
      </c>
      <c r="C56" s="97" t="s">
        <v>143</v>
      </c>
      <c r="D56" s="154"/>
    </row>
    <row r="57" spans="1:12">
      <c r="A57" s="157"/>
      <c r="B57" s="158"/>
      <c r="C57" s="159" t="s">
        <v>144</v>
      </c>
      <c r="D57" s="145"/>
      <c r="E57" s="145"/>
      <c r="F57" s="145"/>
      <c r="G57" s="160"/>
      <c r="H57" s="161"/>
      <c r="I57" s="160"/>
      <c r="J57" s="161"/>
      <c r="K57" s="160"/>
      <c r="L57" s="162">
        <v>188.83</v>
      </c>
    </row>
    <row r="58" spans="1:12">
      <c r="A58" s="153" t="s">
        <v>137</v>
      </c>
      <c r="B58" s="85" t="s">
        <v>137</v>
      </c>
      <c r="C58" s="97" t="s">
        <v>145</v>
      </c>
      <c r="D58" s="154"/>
      <c r="L58" s="156">
        <v>188.83</v>
      </c>
    </row>
    <row r="59" spans="1:12" ht="38.25">
      <c r="A59" s="153" t="s">
        <v>137</v>
      </c>
      <c r="B59" s="85" t="s">
        <v>146</v>
      </c>
      <c r="C59" s="97" t="s">
        <v>147</v>
      </c>
      <c r="D59" s="154">
        <v>89</v>
      </c>
      <c r="F59" s="155">
        <v>89</v>
      </c>
      <c r="L59" s="156">
        <v>168.06</v>
      </c>
    </row>
    <row r="60" spans="1:12" ht="38.25">
      <c r="A60" s="153" t="s">
        <v>137</v>
      </c>
      <c r="B60" s="85" t="s">
        <v>148</v>
      </c>
      <c r="C60" s="97" t="s">
        <v>147</v>
      </c>
      <c r="D60" s="154">
        <v>40</v>
      </c>
      <c r="F60" s="155">
        <v>40</v>
      </c>
      <c r="L60" s="156">
        <v>75.53</v>
      </c>
    </row>
    <row r="61" spans="1:12">
      <c r="A61" s="157"/>
      <c r="B61" s="158"/>
      <c r="C61" s="159" t="s">
        <v>149</v>
      </c>
      <c r="D61" s="145"/>
      <c r="E61" s="145"/>
      <c r="F61" s="145"/>
      <c r="G61" s="160"/>
      <c r="H61" s="161"/>
      <c r="I61" s="160"/>
      <c r="J61" s="162">
        <v>60058.33</v>
      </c>
      <c r="K61" s="160"/>
      <c r="L61" s="162">
        <v>432.42</v>
      </c>
    </row>
    <row r="62" spans="1:12" ht="63.75">
      <c r="A62" s="163" t="s">
        <v>29</v>
      </c>
      <c r="B62" s="164" t="s">
        <v>154</v>
      </c>
      <c r="C62" s="148" t="s">
        <v>155</v>
      </c>
      <c r="D62" s="149" t="s">
        <v>156</v>
      </c>
      <c r="E62" s="150">
        <v>1E-3</v>
      </c>
      <c r="F62" s="151"/>
      <c r="G62" s="150">
        <v>1E-3</v>
      </c>
      <c r="H62" s="152"/>
      <c r="I62" s="151"/>
      <c r="J62" s="152"/>
      <c r="K62" s="151"/>
      <c r="L62" s="152"/>
    </row>
    <row r="63" spans="1:12">
      <c r="A63" s="153" t="s">
        <v>137</v>
      </c>
      <c r="B63" s="85" t="s">
        <v>23</v>
      </c>
      <c r="C63" s="97" t="s">
        <v>138</v>
      </c>
      <c r="D63" s="154" t="s">
        <v>113</v>
      </c>
      <c r="G63" s="155">
        <v>0.36249999999999999</v>
      </c>
      <c r="L63" s="156">
        <v>131.59</v>
      </c>
    </row>
    <row r="64" spans="1:12">
      <c r="A64" s="153" t="s">
        <v>137</v>
      </c>
      <c r="B64" s="85" t="s">
        <v>157</v>
      </c>
      <c r="C64" s="97" t="s">
        <v>158</v>
      </c>
      <c r="D64" s="154"/>
      <c r="E64" s="155">
        <v>362.52</v>
      </c>
      <c r="G64" s="155">
        <v>0.36249999999999999</v>
      </c>
      <c r="J64" s="156">
        <v>362.98</v>
      </c>
      <c r="L64" s="156">
        <v>131.59</v>
      </c>
    </row>
    <row r="65" spans="1:12">
      <c r="A65" s="153" t="s">
        <v>137</v>
      </c>
      <c r="B65" s="85" t="s">
        <v>24</v>
      </c>
      <c r="C65" s="97" t="s">
        <v>141</v>
      </c>
      <c r="D65" s="154"/>
      <c r="L65" s="156">
        <v>1.34</v>
      </c>
    </row>
    <row r="66" spans="1:12">
      <c r="A66" s="153" t="s">
        <v>137</v>
      </c>
      <c r="B66" s="85" t="s">
        <v>137</v>
      </c>
      <c r="C66" s="97" t="s">
        <v>142</v>
      </c>
      <c r="D66" s="154" t="s">
        <v>113</v>
      </c>
      <c r="G66" s="155">
        <v>2.5999999999999999E-3</v>
      </c>
      <c r="L66" s="156">
        <v>1.02</v>
      </c>
    </row>
    <row r="67" spans="1:12" ht="25.5">
      <c r="A67" s="153" t="s">
        <v>137</v>
      </c>
      <c r="B67" s="85" t="s">
        <v>159</v>
      </c>
      <c r="C67" s="97" t="s">
        <v>160</v>
      </c>
      <c r="D67" s="154" t="s">
        <v>161</v>
      </c>
      <c r="E67" s="155">
        <v>0.34</v>
      </c>
      <c r="G67" s="155">
        <v>3.4000000000000002E-4</v>
      </c>
      <c r="J67" s="156">
        <v>1684.01</v>
      </c>
      <c r="L67" s="156">
        <v>0.56999999999999995</v>
      </c>
    </row>
    <row r="68" spans="1:12" ht="25.5">
      <c r="A68" s="153" t="s">
        <v>137</v>
      </c>
      <c r="B68" s="85" t="s">
        <v>162</v>
      </c>
      <c r="C68" s="97" t="s">
        <v>163</v>
      </c>
      <c r="D68" s="154" t="s">
        <v>164</v>
      </c>
      <c r="E68" s="155">
        <v>0.34</v>
      </c>
      <c r="G68" s="155">
        <v>2.9999999999999997E-4</v>
      </c>
      <c r="J68" s="156">
        <v>510.44</v>
      </c>
      <c r="L68" s="156">
        <v>0.17</v>
      </c>
    </row>
    <row r="69" spans="1:12" ht="76.5">
      <c r="A69" s="153" t="s">
        <v>137</v>
      </c>
      <c r="B69" s="85" t="s">
        <v>165</v>
      </c>
      <c r="C69" s="97" t="s">
        <v>166</v>
      </c>
      <c r="D69" s="154" t="s">
        <v>161</v>
      </c>
      <c r="E69" s="155">
        <v>15</v>
      </c>
      <c r="G69" s="155">
        <v>1.4999999999999999E-2</v>
      </c>
      <c r="H69" s="156">
        <v>11.68</v>
      </c>
      <c r="I69" s="155">
        <v>1.46</v>
      </c>
      <c r="J69" s="156">
        <v>17.05</v>
      </c>
      <c r="L69" s="156">
        <v>0.26</v>
      </c>
    </row>
    <row r="70" spans="1:12" ht="25.5">
      <c r="A70" s="153" t="s">
        <v>137</v>
      </c>
      <c r="B70" s="85" t="s">
        <v>167</v>
      </c>
      <c r="C70" s="97" t="s">
        <v>168</v>
      </c>
      <c r="D70" s="154" t="s">
        <v>161</v>
      </c>
      <c r="E70" s="155">
        <v>0.51</v>
      </c>
      <c r="G70" s="155">
        <v>5.1000000000000004E-4</v>
      </c>
      <c r="J70" s="156">
        <v>630.75</v>
      </c>
      <c r="L70" s="156">
        <v>0.32</v>
      </c>
    </row>
    <row r="71" spans="1:12" ht="25.5">
      <c r="A71" s="153" t="s">
        <v>137</v>
      </c>
      <c r="B71" s="85" t="s">
        <v>169</v>
      </c>
      <c r="C71" s="97" t="s">
        <v>170</v>
      </c>
      <c r="D71" s="154" t="s">
        <v>164</v>
      </c>
      <c r="E71" s="155">
        <v>0.51</v>
      </c>
      <c r="G71" s="155">
        <v>5.0000000000000001E-4</v>
      </c>
      <c r="J71" s="156">
        <v>380</v>
      </c>
      <c r="L71" s="156">
        <v>0.19</v>
      </c>
    </row>
    <row r="72" spans="1:12" ht="25.5">
      <c r="A72" s="153" t="s">
        <v>137</v>
      </c>
      <c r="B72" s="85" t="s">
        <v>171</v>
      </c>
      <c r="C72" s="97" t="s">
        <v>172</v>
      </c>
      <c r="D72" s="154" t="s">
        <v>161</v>
      </c>
      <c r="E72" s="155">
        <v>1.74</v>
      </c>
      <c r="G72" s="155">
        <v>1.74E-3</v>
      </c>
      <c r="J72" s="156">
        <v>109.51</v>
      </c>
      <c r="L72" s="156">
        <v>0.19</v>
      </c>
    </row>
    <row r="73" spans="1:12" ht="25.5">
      <c r="A73" s="153" t="s">
        <v>137</v>
      </c>
      <c r="B73" s="85" t="s">
        <v>169</v>
      </c>
      <c r="C73" s="97" t="s">
        <v>170</v>
      </c>
      <c r="D73" s="154" t="s">
        <v>164</v>
      </c>
      <c r="E73" s="155">
        <v>1.74</v>
      </c>
      <c r="G73" s="155">
        <v>1.6999999999999999E-3</v>
      </c>
      <c r="J73" s="156">
        <v>380</v>
      </c>
      <c r="L73" s="156">
        <v>0.66</v>
      </c>
    </row>
    <row r="74" spans="1:12">
      <c r="A74" s="153" t="s">
        <v>137</v>
      </c>
      <c r="B74" s="85" t="s">
        <v>35</v>
      </c>
      <c r="C74" s="97" t="s">
        <v>143</v>
      </c>
      <c r="D74" s="154"/>
      <c r="L74" s="156">
        <v>44.6</v>
      </c>
    </row>
    <row r="75" spans="1:12" ht="25.5">
      <c r="A75" s="153" t="s">
        <v>137</v>
      </c>
      <c r="B75" s="85" t="s">
        <v>173</v>
      </c>
      <c r="C75" s="97" t="s">
        <v>174</v>
      </c>
      <c r="D75" s="154" t="s">
        <v>175</v>
      </c>
      <c r="E75" s="155">
        <v>15.72</v>
      </c>
      <c r="G75" s="155">
        <v>1.5720000000000001E-2</v>
      </c>
      <c r="H75" s="156">
        <v>35.71</v>
      </c>
      <c r="I75" s="155">
        <v>1.05</v>
      </c>
      <c r="J75" s="156">
        <v>37.5</v>
      </c>
      <c r="L75" s="156">
        <v>0.59</v>
      </c>
    </row>
    <row r="76" spans="1:12" ht="25.5">
      <c r="A76" s="153" t="s">
        <v>137</v>
      </c>
      <c r="B76" s="85" t="s">
        <v>176</v>
      </c>
      <c r="C76" s="97" t="s">
        <v>177</v>
      </c>
      <c r="D76" s="154" t="s">
        <v>175</v>
      </c>
      <c r="E76" s="155">
        <v>0.66</v>
      </c>
      <c r="G76" s="155">
        <v>6.6E-4</v>
      </c>
      <c r="J76" s="156">
        <v>4003.76</v>
      </c>
      <c r="L76" s="156">
        <v>2.64</v>
      </c>
    </row>
    <row r="77" spans="1:12" ht="63.75">
      <c r="A77" s="153" t="s">
        <v>137</v>
      </c>
      <c r="B77" s="85" t="s">
        <v>178</v>
      </c>
      <c r="C77" s="97" t="s">
        <v>179</v>
      </c>
      <c r="D77" s="154" t="s">
        <v>175</v>
      </c>
      <c r="E77" s="155">
        <v>0.06</v>
      </c>
      <c r="G77" s="155">
        <v>6.0000000000000002E-5</v>
      </c>
      <c r="H77" s="156">
        <v>16496.03</v>
      </c>
      <c r="I77" s="155">
        <v>1.04</v>
      </c>
      <c r="J77" s="156">
        <v>17155.87</v>
      </c>
      <c r="L77" s="156">
        <v>1.03</v>
      </c>
    </row>
    <row r="78" spans="1:12" ht="51">
      <c r="A78" s="153" t="s">
        <v>137</v>
      </c>
      <c r="B78" s="85" t="s">
        <v>180</v>
      </c>
      <c r="C78" s="97" t="s">
        <v>181</v>
      </c>
      <c r="D78" s="154" t="s">
        <v>182</v>
      </c>
      <c r="E78" s="155">
        <v>252</v>
      </c>
      <c r="G78" s="155">
        <v>0.252</v>
      </c>
      <c r="H78" s="156">
        <v>130.13999999999999</v>
      </c>
      <c r="I78" s="155">
        <v>1.23</v>
      </c>
      <c r="J78" s="156">
        <v>160.07</v>
      </c>
      <c r="L78" s="156">
        <v>40.340000000000003</v>
      </c>
    </row>
    <row r="79" spans="1:12" ht="38.25">
      <c r="A79" s="153" t="s">
        <v>137</v>
      </c>
      <c r="B79" s="85" t="s">
        <v>183</v>
      </c>
      <c r="C79" s="97" t="s">
        <v>184</v>
      </c>
      <c r="D79" s="154" t="s">
        <v>185</v>
      </c>
      <c r="E79" s="155">
        <v>68</v>
      </c>
      <c r="G79" s="155">
        <v>6.8000000000000005E-2</v>
      </c>
    </row>
    <row r="80" spans="1:12" ht="25.5">
      <c r="A80" s="153" t="s">
        <v>137</v>
      </c>
      <c r="B80" s="85" t="s">
        <v>186</v>
      </c>
      <c r="C80" s="97" t="s">
        <v>187</v>
      </c>
      <c r="D80" s="154" t="s">
        <v>188</v>
      </c>
      <c r="E80" s="155">
        <v>1008</v>
      </c>
      <c r="G80" s="155">
        <v>1.008</v>
      </c>
    </row>
    <row r="81" spans="1:12">
      <c r="A81" s="157"/>
      <c r="B81" s="158"/>
      <c r="C81" s="159" t="s">
        <v>144</v>
      </c>
      <c r="D81" s="145"/>
      <c r="E81" s="145"/>
      <c r="F81" s="145"/>
      <c r="G81" s="160"/>
      <c r="H81" s="161"/>
      <c r="I81" s="160"/>
      <c r="J81" s="161"/>
      <c r="K81" s="160"/>
      <c r="L81" s="162">
        <v>178.55</v>
      </c>
    </row>
    <row r="82" spans="1:12" ht="102">
      <c r="A82" s="163" t="s">
        <v>189</v>
      </c>
      <c r="B82" s="164" t="s">
        <v>165</v>
      </c>
      <c r="C82" s="148" t="s">
        <v>166</v>
      </c>
      <c r="D82" s="149" t="s">
        <v>161</v>
      </c>
      <c r="E82" s="150">
        <v>-20.25</v>
      </c>
      <c r="F82" s="151"/>
      <c r="G82" s="150">
        <v>-2.0250000000000001E-2</v>
      </c>
      <c r="H82" s="152"/>
      <c r="I82" s="151"/>
      <c r="J82" s="152"/>
      <c r="K82" s="151"/>
      <c r="L82" s="152"/>
    </row>
    <row r="83" spans="1:12">
      <c r="A83" s="153" t="s">
        <v>137</v>
      </c>
      <c r="B83" s="85" t="s">
        <v>23</v>
      </c>
      <c r="C83" s="97" t="s">
        <v>138</v>
      </c>
      <c r="D83" s="154" t="s">
        <v>113</v>
      </c>
    </row>
    <row r="84" spans="1:12">
      <c r="A84" s="153" t="s">
        <v>137</v>
      </c>
      <c r="B84" s="85" t="s">
        <v>24</v>
      </c>
      <c r="C84" s="97" t="s">
        <v>141</v>
      </c>
      <c r="D84" s="154"/>
      <c r="L84" s="156">
        <v>-0.35</v>
      </c>
    </row>
    <row r="85" spans="1:12">
      <c r="A85" s="153" t="s">
        <v>137</v>
      </c>
      <c r="B85" s="85" t="s">
        <v>137</v>
      </c>
      <c r="C85" s="97" t="s">
        <v>142</v>
      </c>
      <c r="D85" s="154" t="s">
        <v>113</v>
      </c>
    </row>
    <row r="86" spans="1:12" ht="76.5">
      <c r="A86" s="153" t="s">
        <v>137</v>
      </c>
      <c r="B86" s="85" t="s">
        <v>165</v>
      </c>
      <c r="C86" s="97" t="s">
        <v>166</v>
      </c>
      <c r="D86" s="154" t="s">
        <v>161</v>
      </c>
      <c r="E86" s="155">
        <v>1</v>
      </c>
      <c r="G86" s="155">
        <v>-2.0250000000000001E-2</v>
      </c>
      <c r="H86" s="156">
        <v>11.68</v>
      </c>
      <c r="I86" s="155">
        <v>1.46</v>
      </c>
      <c r="J86" s="156">
        <v>17.05</v>
      </c>
      <c r="L86" s="156">
        <v>-0.35</v>
      </c>
    </row>
    <row r="87" spans="1:12">
      <c r="A87" s="153" t="s">
        <v>137</v>
      </c>
      <c r="B87" s="85" t="s">
        <v>35</v>
      </c>
      <c r="C87" s="97" t="s">
        <v>143</v>
      </c>
      <c r="D87" s="154"/>
    </row>
    <row r="88" spans="1:12">
      <c r="A88" s="157"/>
      <c r="B88" s="158"/>
      <c r="C88" s="159" t="s">
        <v>144</v>
      </c>
      <c r="D88" s="145"/>
      <c r="E88" s="145"/>
      <c r="F88" s="145"/>
      <c r="G88" s="160"/>
      <c r="H88" s="161"/>
      <c r="I88" s="160"/>
      <c r="J88" s="161"/>
      <c r="K88" s="160"/>
      <c r="L88" s="162">
        <v>-0.35</v>
      </c>
    </row>
    <row r="89" spans="1:12" ht="25.5">
      <c r="A89" s="153" t="s">
        <v>190</v>
      </c>
      <c r="B89" s="85" t="s">
        <v>176</v>
      </c>
      <c r="C89" s="97" t="s">
        <v>177</v>
      </c>
      <c r="D89" s="154" t="s">
        <v>175</v>
      </c>
      <c r="E89" s="155">
        <v>-0.66</v>
      </c>
      <c r="G89" s="155">
        <v>-6.6E-4</v>
      </c>
      <c r="J89" s="156">
        <v>4003.76</v>
      </c>
      <c r="L89" s="156">
        <v>-2.64</v>
      </c>
    </row>
    <row r="90" spans="1:12" ht="51">
      <c r="A90" s="153" t="s">
        <v>191</v>
      </c>
      <c r="B90" s="85" t="s">
        <v>180</v>
      </c>
      <c r="C90" s="97" t="s">
        <v>181</v>
      </c>
      <c r="D90" s="154" t="s">
        <v>182</v>
      </c>
      <c r="E90" s="155">
        <v>-252</v>
      </c>
      <c r="G90" s="155">
        <v>-0.252</v>
      </c>
      <c r="H90" s="156">
        <v>130.13999999999999</v>
      </c>
      <c r="I90" s="155">
        <v>1.23</v>
      </c>
      <c r="J90" s="156">
        <v>160.07</v>
      </c>
      <c r="L90" s="156">
        <v>-40.340000000000003</v>
      </c>
    </row>
    <row r="91" spans="1:12">
      <c r="A91" s="153" t="s">
        <v>137</v>
      </c>
      <c r="B91" s="85" t="s">
        <v>137</v>
      </c>
      <c r="C91" s="97" t="s">
        <v>145</v>
      </c>
      <c r="D91" s="154"/>
      <c r="L91" s="156">
        <v>132.61000000000001</v>
      </c>
    </row>
    <row r="92" spans="1:12" ht="38.25">
      <c r="A92" s="153" t="s">
        <v>137</v>
      </c>
      <c r="B92" s="85" t="s">
        <v>192</v>
      </c>
      <c r="C92" s="97" t="s">
        <v>193</v>
      </c>
      <c r="D92" s="154">
        <v>117</v>
      </c>
      <c r="F92" s="155">
        <v>117</v>
      </c>
      <c r="L92" s="156">
        <v>155.15</v>
      </c>
    </row>
    <row r="93" spans="1:12" ht="38.25">
      <c r="A93" s="153" t="s">
        <v>137</v>
      </c>
      <c r="B93" s="85" t="s">
        <v>194</v>
      </c>
      <c r="C93" s="97" t="s">
        <v>193</v>
      </c>
      <c r="D93" s="154">
        <v>74</v>
      </c>
      <c r="F93" s="155">
        <v>74</v>
      </c>
      <c r="L93" s="156">
        <v>98.13</v>
      </c>
    </row>
    <row r="94" spans="1:12">
      <c r="A94" s="157"/>
      <c r="B94" s="158"/>
      <c r="C94" s="159" t="s">
        <v>149</v>
      </c>
      <c r="D94" s="145"/>
      <c r="E94" s="145"/>
      <c r="F94" s="145"/>
      <c r="G94" s="160"/>
      <c r="H94" s="161"/>
      <c r="I94" s="160"/>
      <c r="J94" s="162">
        <v>388500</v>
      </c>
      <c r="K94" s="160"/>
      <c r="L94" s="162">
        <v>388.5</v>
      </c>
    </row>
    <row r="95" spans="1:12" ht="38.25">
      <c r="A95" s="163" t="s">
        <v>35</v>
      </c>
      <c r="B95" s="164" t="s">
        <v>195</v>
      </c>
      <c r="C95" s="148" t="s">
        <v>196</v>
      </c>
      <c r="D95" s="149" t="s">
        <v>197</v>
      </c>
      <c r="E95" s="150">
        <v>7.3000000000000001E-3</v>
      </c>
      <c r="F95" s="151"/>
      <c r="G95" s="150">
        <v>7.3000000000000001E-3</v>
      </c>
      <c r="H95" s="152"/>
      <c r="I95" s="151"/>
      <c r="J95" s="152"/>
      <c r="K95" s="151"/>
      <c r="L95" s="152"/>
    </row>
    <row r="96" spans="1:12">
      <c r="A96" s="153" t="s">
        <v>137</v>
      </c>
      <c r="B96" s="85" t="s">
        <v>23</v>
      </c>
      <c r="C96" s="97" t="s">
        <v>138</v>
      </c>
      <c r="D96" s="154" t="s">
        <v>113</v>
      </c>
      <c r="G96" s="155">
        <v>0.4556</v>
      </c>
      <c r="L96" s="156">
        <v>163.43</v>
      </c>
    </row>
    <row r="97" spans="1:12">
      <c r="A97" s="153" t="s">
        <v>137</v>
      </c>
      <c r="B97" s="85" t="s">
        <v>198</v>
      </c>
      <c r="C97" s="97" t="s">
        <v>199</v>
      </c>
      <c r="D97" s="154"/>
      <c r="E97" s="155">
        <v>62.41</v>
      </c>
      <c r="G97" s="155">
        <v>0.4556</v>
      </c>
      <c r="J97" s="156">
        <v>358.73</v>
      </c>
      <c r="L97" s="156">
        <v>163.43</v>
      </c>
    </row>
    <row r="98" spans="1:12">
      <c r="A98" s="153" t="s">
        <v>137</v>
      </c>
      <c r="B98" s="85" t="s">
        <v>24</v>
      </c>
      <c r="C98" s="97" t="s">
        <v>141</v>
      </c>
      <c r="D98" s="154"/>
      <c r="L98" s="156">
        <v>2.38</v>
      </c>
    </row>
    <row r="99" spans="1:12">
      <c r="A99" s="153" t="s">
        <v>137</v>
      </c>
      <c r="B99" s="85" t="s">
        <v>137</v>
      </c>
      <c r="C99" s="97" t="s">
        <v>142</v>
      </c>
      <c r="D99" s="154" t="s">
        <v>113</v>
      </c>
      <c r="G99" s="155">
        <v>1.9E-3</v>
      </c>
      <c r="L99" s="156">
        <v>0.72</v>
      </c>
    </row>
    <row r="100" spans="1:12" ht="25.5">
      <c r="A100" s="153" t="s">
        <v>137</v>
      </c>
      <c r="B100" s="85" t="s">
        <v>167</v>
      </c>
      <c r="C100" s="97" t="s">
        <v>168</v>
      </c>
      <c r="D100" s="154" t="s">
        <v>161</v>
      </c>
      <c r="E100" s="155">
        <v>0.26</v>
      </c>
      <c r="G100" s="155">
        <v>1.8979999999999999E-3</v>
      </c>
      <c r="J100" s="156">
        <v>630.75</v>
      </c>
      <c r="L100" s="156">
        <v>1.2</v>
      </c>
    </row>
    <row r="101" spans="1:12" ht="25.5">
      <c r="A101" s="153" t="s">
        <v>137</v>
      </c>
      <c r="B101" s="85" t="s">
        <v>169</v>
      </c>
      <c r="C101" s="97" t="s">
        <v>170</v>
      </c>
      <c r="D101" s="154" t="s">
        <v>164</v>
      </c>
      <c r="E101" s="155">
        <v>0.26</v>
      </c>
      <c r="G101" s="155">
        <v>1.9E-3</v>
      </c>
      <c r="J101" s="156">
        <v>380</v>
      </c>
      <c r="L101" s="156">
        <v>0.72</v>
      </c>
    </row>
    <row r="102" spans="1:12" ht="51">
      <c r="A102" s="153" t="s">
        <v>137</v>
      </c>
      <c r="B102" s="85" t="s">
        <v>200</v>
      </c>
      <c r="C102" s="97" t="s">
        <v>201</v>
      </c>
      <c r="D102" s="154" t="s">
        <v>161</v>
      </c>
      <c r="E102" s="155">
        <v>25.2</v>
      </c>
      <c r="G102" s="155">
        <v>0.18396000000000001</v>
      </c>
      <c r="H102" s="156">
        <v>4.5199999999999996</v>
      </c>
      <c r="I102" s="155">
        <v>1.42</v>
      </c>
      <c r="J102" s="156">
        <v>6.42</v>
      </c>
      <c r="L102" s="156">
        <v>1.18</v>
      </c>
    </row>
    <row r="103" spans="1:12">
      <c r="A103" s="153" t="s">
        <v>137</v>
      </c>
      <c r="B103" s="85" t="s">
        <v>35</v>
      </c>
      <c r="C103" s="97" t="s">
        <v>143</v>
      </c>
      <c r="D103" s="154"/>
      <c r="L103" s="156">
        <v>8.01</v>
      </c>
    </row>
    <row r="104" spans="1:12" ht="25.5">
      <c r="A104" s="153" t="s">
        <v>137</v>
      </c>
      <c r="B104" s="85" t="s">
        <v>173</v>
      </c>
      <c r="C104" s="97" t="s">
        <v>174</v>
      </c>
      <c r="D104" s="154" t="s">
        <v>175</v>
      </c>
      <c r="E104" s="155">
        <v>0.21</v>
      </c>
      <c r="G104" s="155">
        <v>1.5330000000000001E-3</v>
      </c>
      <c r="H104" s="156">
        <v>35.71</v>
      </c>
      <c r="I104" s="155">
        <v>1.05</v>
      </c>
      <c r="J104" s="156">
        <v>37.5</v>
      </c>
      <c r="L104" s="156">
        <v>0.06</v>
      </c>
    </row>
    <row r="105" spans="1:12" ht="25.5">
      <c r="A105" s="153" t="s">
        <v>137</v>
      </c>
      <c r="B105" s="85" t="s">
        <v>202</v>
      </c>
      <c r="C105" s="97" t="s">
        <v>203</v>
      </c>
      <c r="D105" s="154" t="s">
        <v>182</v>
      </c>
      <c r="E105" s="155">
        <v>10</v>
      </c>
      <c r="G105" s="155">
        <v>7.2999999999999995E-2</v>
      </c>
      <c r="H105" s="156">
        <v>18.59</v>
      </c>
      <c r="I105" s="155">
        <v>1.39</v>
      </c>
      <c r="J105" s="156">
        <v>25.84</v>
      </c>
      <c r="L105" s="156">
        <v>1.89</v>
      </c>
    </row>
    <row r="106" spans="1:12" ht="25.5">
      <c r="A106" s="153" t="s">
        <v>137</v>
      </c>
      <c r="B106" s="85" t="s">
        <v>204</v>
      </c>
      <c r="C106" s="97" t="s">
        <v>205</v>
      </c>
      <c r="D106" s="154" t="s">
        <v>185</v>
      </c>
      <c r="E106" s="155">
        <v>10</v>
      </c>
      <c r="G106" s="155">
        <v>7.2999999999999995E-2</v>
      </c>
      <c r="H106" s="156">
        <v>56.11</v>
      </c>
      <c r="I106" s="155">
        <v>1.48</v>
      </c>
      <c r="J106" s="156">
        <v>83.04</v>
      </c>
      <c r="L106" s="156">
        <v>6.06</v>
      </c>
    </row>
    <row r="107" spans="1:12">
      <c r="A107" s="153" t="s">
        <v>137</v>
      </c>
      <c r="B107" s="85" t="s">
        <v>206</v>
      </c>
      <c r="C107" s="97" t="s">
        <v>207</v>
      </c>
      <c r="D107" s="154" t="s">
        <v>208</v>
      </c>
      <c r="E107" s="155">
        <v>0.15</v>
      </c>
      <c r="G107" s="155">
        <v>1.0950000000000001E-3</v>
      </c>
    </row>
    <row r="108" spans="1:12">
      <c r="A108" s="157"/>
      <c r="B108" s="158"/>
      <c r="C108" s="159" t="s">
        <v>144</v>
      </c>
      <c r="D108" s="145"/>
      <c r="E108" s="145"/>
      <c r="F108" s="145"/>
      <c r="G108" s="160"/>
      <c r="H108" s="161"/>
      <c r="I108" s="160"/>
      <c r="J108" s="161"/>
      <c r="K108" s="160"/>
      <c r="L108" s="162">
        <v>174.54</v>
      </c>
    </row>
    <row r="109" spans="1:12">
      <c r="A109" s="153" t="s">
        <v>137</v>
      </c>
      <c r="B109" s="85" t="s">
        <v>137</v>
      </c>
      <c r="C109" s="97" t="s">
        <v>145</v>
      </c>
      <c r="D109" s="154"/>
      <c r="L109" s="156">
        <v>164.15</v>
      </c>
    </row>
    <row r="110" spans="1:12" ht="25.5">
      <c r="A110" s="153" t="s">
        <v>137</v>
      </c>
      <c r="B110" s="85" t="s">
        <v>209</v>
      </c>
      <c r="C110" s="97" t="s">
        <v>210</v>
      </c>
      <c r="D110" s="154">
        <v>97</v>
      </c>
      <c r="F110" s="155">
        <v>97</v>
      </c>
      <c r="L110" s="156">
        <v>159.22999999999999</v>
      </c>
    </row>
    <row r="111" spans="1:12" ht="25.5">
      <c r="A111" s="153" t="s">
        <v>137</v>
      </c>
      <c r="B111" s="85" t="s">
        <v>211</v>
      </c>
      <c r="C111" s="97" t="s">
        <v>210</v>
      </c>
      <c r="D111" s="154">
        <v>55</v>
      </c>
      <c r="F111" s="155">
        <v>55</v>
      </c>
      <c r="L111" s="156">
        <v>90.28</v>
      </c>
    </row>
    <row r="112" spans="1:12">
      <c r="A112" s="157"/>
      <c r="B112" s="158"/>
      <c r="C112" s="159" t="s">
        <v>149</v>
      </c>
      <c r="D112" s="145"/>
      <c r="E112" s="145"/>
      <c r="F112" s="145"/>
      <c r="G112" s="160"/>
      <c r="H112" s="161"/>
      <c r="I112" s="160"/>
      <c r="J112" s="162">
        <v>58089.04</v>
      </c>
      <c r="K112" s="160"/>
      <c r="L112" s="162">
        <v>424.05</v>
      </c>
    </row>
    <row r="113" spans="3:12">
      <c r="C113" s="165" t="s">
        <v>212</v>
      </c>
      <c r="D113" s="166"/>
      <c r="E113" s="166"/>
      <c r="F113" s="166"/>
      <c r="G113" s="166"/>
      <c r="H113" s="166"/>
      <c r="I113" s="166"/>
      <c r="L113" s="167">
        <v>1012.69</v>
      </c>
    </row>
    <row r="114" spans="3:12">
      <c r="C114" s="168" t="s">
        <v>213</v>
      </c>
      <c r="D114" s="169"/>
      <c r="E114" s="169"/>
      <c r="F114" s="169"/>
      <c r="G114" s="169"/>
    </row>
    <row r="115" spans="3:12">
      <c r="C115" s="170" t="s">
        <v>214</v>
      </c>
      <c r="D115" s="171"/>
      <c r="E115" s="171"/>
      <c r="F115" s="171"/>
      <c r="G115" s="171"/>
      <c r="H115" s="171"/>
      <c r="I115" s="171"/>
      <c r="L115" s="99">
        <v>997.95</v>
      </c>
    </row>
    <row r="116" spans="3:12">
      <c r="C116" s="170" t="s">
        <v>215</v>
      </c>
      <c r="D116" s="171"/>
      <c r="E116" s="171"/>
      <c r="F116" s="171"/>
      <c r="G116" s="171"/>
      <c r="H116" s="171"/>
      <c r="I116" s="171"/>
      <c r="L116" s="99">
        <v>3.37</v>
      </c>
    </row>
    <row r="117" spans="3:12">
      <c r="C117" s="170" t="s">
        <v>216</v>
      </c>
      <c r="D117" s="171"/>
      <c r="E117" s="171"/>
      <c r="F117" s="171"/>
      <c r="G117" s="171"/>
      <c r="H117" s="171"/>
      <c r="I117" s="171"/>
      <c r="L117" s="99">
        <v>1.74</v>
      </c>
    </row>
    <row r="118" spans="3:12">
      <c r="C118" s="170" t="s">
        <v>217</v>
      </c>
      <c r="D118" s="171"/>
      <c r="E118" s="171"/>
      <c r="F118" s="171"/>
      <c r="G118" s="171"/>
      <c r="H118" s="171"/>
      <c r="I118" s="171"/>
      <c r="L118" s="99">
        <v>9.6300000000000008</v>
      </c>
    </row>
    <row r="119" spans="3:12">
      <c r="C119" s="170" t="s">
        <v>218</v>
      </c>
      <c r="D119" s="171"/>
      <c r="E119" s="171"/>
      <c r="F119" s="171"/>
      <c r="G119" s="171"/>
      <c r="H119" s="171"/>
      <c r="I119" s="171"/>
    </row>
    <row r="120" spans="3:12">
      <c r="C120" s="170" t="s">
        <v>219</v>
      </c>
      <c r="D120" s="171"/>
      <c r="E120" s="171"/>
      <c r="F120" s="171"/>
      <c r="G120" s="171"/>
      <c r="L120" s="156">
        <v>999.69</v>
      </c>
    </row>
    <row r="121" spans="3:12">
      <c r="C121" s="170" t="s">
        <v>220</v>
      </c>
      <c r="D121" s="171"/>
      <c r="E121" s="171"/>
      <c r="F121" s="171"/>
      <c r="G121" s="171"/>
      <c r="L121" s="156">
        <v>939.99</v>
      </c>
    </row>
    <row r="122" spans="3:12">
      <c r="C122" s="170" t="s">
        <v>221</v>
      </c>
      <c r="D122" s="171"/>
      <c r="E122" s="171"/>
      <c r="F122" s="171"/>
      <c r="G122" s="171"/>
      <c r="L122" s="156">
        <v>469.58</v>
      </c>
    </row>
    <row r="123" spans="3:12">
      <c r="C123" s="170" t="s">
        <v>222</v>
      </c>
      <c r="D123" s="171"/>
      <c r="E123" s="171"/>
      <c r="F123" s="171"/>
      <c r="G123" s="171"/>
      <c r="L123" s="156"/>
    </row>
    <row r="124" spans="3:12">
      <c r="C124" s="170" t="s">
        <v>223</v>
      </c>
      <c r="D124" s="171"/>
      <c r="E124" s="171"/>
      <c r="F124" s="171"/>
      <c r="G124" s="171"/>
      <c r="L124" s="156">
        <v>0</v>
      </c>
    </row>
    <row r="125" spans="3:12">
      <c r="C125" s="165" t="s">
        <v>224</v>
      </c>
      <c r="D125" s="166"/>
      <c r="E125" s="166"/>
      <c r="F125" s="166"/>
      <c r="G125" s="166"/>
      <c r="H125" s="166"/>
      <c r="I125" s="166"/>
      <c r="L125" s="167">
        <v>2422.2600000000002</v>
      </c>
    </row>
    <row r="126" spans="3:12">
      <c r="C126" s="168" t="s">
        <v>225</v>
      </c>
      <c r="D126" s="169"/>
      <c r="E126" s="169"/>
      <c r="F126" s="169"/>
      <c r="G126" s="169"/>
    </row>
    <row r="127" spans="3:12">
      <c r="C127" s="170" t="s">
        <v>226</v>
      </c>
      <c r="D127" s="171"/>
      <c r="E127" s="171"/>
      <c r="F127" s="171"/>
      <c r="G127" s="171"/>
      <c r="L127" s="156"/>
    </row>
    <row r="128" spans="3:12">
      <c r="C128" s="170" t="s">
        <v>227</v>
      </c>
      <c r="D128" s="171"/>
      <c r="E128" s="171"/>
      <c r="F128" s="171"/>
      <c r="G128" s="171"/>
      <c r="L128" s="156"/>
    </row>
    <row r="129" spans="1:12">
      <c r="C129" s="170" t="s">
        <v>228</v>
      </c>
      <c r="D129" s="171"/>
      <c r="E129" s="171"/>
      <c r="F129" s="171"/>
      <c r="G129" s="155">
        <v>3.1185</v>
      </c>
    </row>
    <row r="130" spans="1:12">
      <c r="C130" s="170" t="s">
        <v>229</v>
      </c>
      <c r="D130" s="171"/>
      <c r="E130" s="171"/>
      <c r="F130" s="171"/>
      <c r="G130" s="155">
        <v>4.4999999999999997E-3</v>
      </c>
    </row>
    <row r="131" spans="1:12">
      <c r="C131" s="165" t="s">
        <v>230</v>
      </c>
      <c r="D131" s="166"/>
      <c r="E131" s="166"/>
      <c r="F131" s="166"/>
      <c r="G131" s="166"/>
      <c r="H131" s="166"/>
      <c r="I131" s="166"/>
      <c r="J131" s="166"/>
      <c r="K131" s="166"/>
      <c r="L131" s="166"/>
    </row>
    <row r="132" spans="1:12" ht="25.5">
      <c r="A132" s="163" t="s">
        <v>41</v>
      </c>
      <c r="B132" s="164" t="s">
        <v>231</v>
      </c>
      <c r="C132" s="148" t="s">
        <v>232</v>
      </c>
      <c r="D132" s="149" t="s">
        <v>233</v>
      </c>
      <c r="E132" s="150">
        <v>0.02</v>
      </c>
      <c r="F132" s="151"/>
      <c r="G132" s="150">
        <v>0.02</v>
      </c>
      <c r="H132" s="152"/>
      <c r="I132" s="151"/>
      <c r="J132" s="152"/>
      <c r="K132" s="151"/>
      <c r="L132" s="152"/>
    </row>
    <row r="133" spans="1:12">
      <c r="A133" s="153" t="s">
        <v>137</v>
      </c>
      <c r="B133" s="85" t="s">
        <v>23</v>
      </c>
      <c r="C133" s="97" t="s">
        <v>138</v>
      </c>
      <c r="D133" s="154" t="s">
        <v>113</v>
      </c>
      <c r="G133" s="155">
        <v>0.106</v>
      </c>
      <c r="L133" s="156">
        <v>39.380000000000003</v>
      </c>
    </row>
    <row r="134" spans="1:12">
      <c r="A134" s="153" t="s">
        <v>137</v>
      </c>
      <c r="B134" s="85" t="s">
        <v>234</v>
      </c>
      <c r="C134" s="97" t="s">
        <v>235</v>
      </c>
      <c r="D134" s="154"/>
      <c r="E134" s="155">
        <v>5.3</v>
      </c>
      <c r="G134" s="155">
        <v>0.106</v>
      </c>
      <c r="J134" s="156">
        <v>371.49</v>
      </c>
      <c r="L134" s="156">
        <v>39.380000000000003</v>
      </c>
    </row>
    <row r="135" spans="1:12">
      <c r="A135" s="153" t="s">
        <v>137</v>
      </c>
      <c r="B135" s="85" t="s">
        <v>24</v>
      </c>
      <c r="C135" s="97" t="s">
        <v>141</v>
      </c>
      <c r="D135" s="154"/>
      <c r="L135" s="156">
        <v>49.2</v>
      </c>
    </row>
    <row r="136" spans="1:12">
      <c r="A136" s="153" t="s">
        <v>137</v>
      </c>
      <c r="B136" s="85" t="s">
        <v>137</v>
      </c>
      <c r="C136" s="97" t="s">
        <v>142</v>
      </c>
      <c r="D136" s="154" t="s">
        <v>113</v>
      </c>
      <c r="G136" s="155">
        <v>7.8E-2</v>
      </c>
      <c r="L136" s="156">
        <v>29.64</v>
      </c>
    </row>
    <row r="137" spans="1:12" ht="25.5">
      <c r="A137" s="153" t="s">
        <v>137</v>
      </c>
      <c r="B137" s="85" t="s">
        <v>167</v>
      </c>
      <c r="C137" s="97" t="s">
        <v>168</v>
      </c>
      <c r="D137" s="154" t="s">
        <v>161</v>
      </c>
      <c r="E137" s="155">
        <v>3.9</v>
      </c>
      <c r="G137" s="155">
        <v>7.8E-2</v>
      </c>
      <c r="J137" s="156">
        <v>630.75</v>
      </c>
      <c r="L137" s="156">
        <v>49.2</v>
      </c>
    </row>
    <row r="138" spans="1:12" ht="25.5">
      <c r="A138" s="153" t="s">
        <v>137</v>
      </c>
      <c r="B138" s="85" t="s">
        <v>169</v>
      </c>
      <c r="C138" s="97" t="s">
        <v>170</v>
      </c>
      <c r="D138" s="154" t="s">
        <v>164</v>
      </c>
      <c r="E138" s="155">
        <v>3.9</v>
      </c>
      <c r="G138" s="155">
        <v>7.8E-2</v>
      </c>
      <c r="J138" s="156">
        <v>380</v>
      </c>
      <c r="L138" s="156">
        <v>29.64</v>
      </c>
    </row>
    <row r="139" spans="1:12">
      <c r="A139" s="153" t="s">
        <v>137</v>
      </c>
      <c r="B139" s="85" t="s">
        <v>35</v>
      </c>
      <c r="C139" s="97" t="s">
        <v>143</v>
      </c>
      <c r="D139" s="154"/>
    </row>
    <row r="140" spans="1:12">
      <c r="A140" s="157"/>
      <c r="B140" s="158"/>
      <c r="C140" s="159" t="s">
        <v>144</v>
      </c>
      <c r="D140" s="145"/>
      <c r="E140" s="145"/>
      <c r="F140" s="145"/>
      <c r="G140" s="160"/>
      <c r="H140" s="161"/>
      <c r="I140" s="160"/>
      <c r="J140" s="161"/>
      <c r="K140" s="160"/>
      <c r="L140" s="162">
        <v>118.22</v>
      </c>
    </row>
    <row r="141" spans="1:12" ht="63.75">
      <c r="A141" s="153" t="s">
        <v>236</v>
      </c>
      <c r="B141" s="85" t="s">
        <v>237</v>
      </c>
      <c r="C141" s="97" t="s">
        <v>238</v>
      </c>
      <c r="D141" s="154" t="s">
        <v>239</v>
      </c>
      <c r="E141" s="155">
        <v>2</v>
      </c>
      <c r="G141" s="155">
        <v>2</v>
      </c>
      <c r="L141" s="156">
        <v>0.79</v>
      </c>
    </row>
    <row r="142" spans="1:12">
      <c r="A142" s="153" t="s">
        <v>137</v>
      </c>
      <c r="B142" s="85" t="s">
        <v>137</v>
      </c>
      <c r="C142" s="97" t="s">
        <v>145</v>
      </c>
      <c r="D142" s="154"/>
      <c r="L142" s="156">
        <v>69.02</v>
      </c>
    </row>
    <row r="143" spans="1:12" ht="25.5">
      <c r="A143" s="153" t="s">
        <v>137</v>
      </c>
      <c r="B143" s="85" t="s">
        <v>240</v>
      </c>
      <c r="C143" s="97" t="s">
        <v>241</v>
      </c>
      <c r="D143" s="154">
        <v>97</v>
      </c>
      <c r="F143" s="155">
        <v>97</v>
      </c>
      <c r="L143" s="156">
        <v>66.95</v>
      </c>
    </row>
    <row r="144" spans="1:12" ht="25.5">
      <c r="A144" s="153" t="s">
        <v>137</v>
      </c>
      <c r="B144" s="85" t="s">
        <v>242</v>
      </c>
      <c r="C144" s="97" t="s">
        <v>241</v>
      </c>
      <c r="D144" s="154">
        <v>51</v>
      </c>
      <c r="F144" s="155">
        <v>51</v>
      </c>
      <c r="L144" s="156">
        <v>35.200000000000003</v>
      </c>
    </row>
    <row r="145" spans="1:12">
      <c r="A145" s="157"/>
      <c r="B145" s="158"/>
      <c r="C145" s="159" t="s">
        <v>149</v>
      </c>
      <c r="D145" s="145"/>
      <c r="E145" s="145"/>
      <c r="F145" s="145"/>
      <c r="G145" s="160"/>
      <c r="H145" s="161"/>
      <c r="I145" s="160"/>
      <c r="J145" s="162">
        <v>11058</v>
      </c>
      <c r="K145" s="160"/>
      <c r="L145" s="162">
        <v>221.16</v>
      </c>
    </row>
    <row r="146" spans="1:12" ht="38.25">
      <c r="A146" s="163" t="s">
        <v>44</v>
      </c>
      <c r="B146" s="164" t="s">
        <v>243</v>
      </c>
      <c r="C146" s="148" t="s">
        <v>244</v>
      </c>
      <c r="D146" s="149" t="s">
        <v>233</v>
      </c>
      <c r="E146" s="150">
        <v>0.02</v>
      </c>
      <c r="F146" s="151"/>
      <c r="G146" s="150">
        <v>0.02</v>
      </c>
      <c r="H146" s="152"/>
      <c r="I146" s="151"/>
      <c r="J146" s="152"/>
      <c r="K146" s="151"/>
      <c r="L146" s="152"/>
    </row>
    <row r="147" spans="1:12">
      <c r="A147" s="153" t="s">
        <v>137</v>
      </c>
      <c r="B147" s="85" t="s">
        <v>23</v>
      </c>
      <c r="C147" s="97" t="s">
        <v>138</v>
      </c>
      <c r="D147" s="154" t="s">
        <v>113</v>
      </c>
      <c r="G147" s="155">
        <v>0.1042</v>
      </c>
      <c r="L147" s="156">
        <v>38.71</v>
      </c>
    </row>
    <row r="148" spans="1:12">
      <c r="A148" s="153" t="s">
        <v>137</v>
      </c>
      <c r="B148" s="85" t="s">
        <v>234</v>
      </c>
      <c r="C148" s="97" t="s">
        <v>235</v>
      </c>
      <c r="D148" s="154"/>
      <c r="E148" s="155">
        <v>5.21</v>
      </c>
      <c r="G148" s="155">
        <v>0.1042</v>
      </c>
      <c r="J148" s="156">
        <v>371.49</v>
      </c>
      <c r="L148" s="156">
        <v>38.71</v>
      </c>
    </row>
    <row r="149" spans="1:12">
      <c r="A149" s="153" t="s">
        <v>137</v>
      </c>
      <c r="B149" s="85" t="s">
        <v>24</v>
      </c>
      <c r="C149" s="97" t="s">
        <v>141</v>
      </c>
      <c r="D149" s="154"/>
      <c r="L149" s="156">
        <v>80.09</v>
      </c>
    </row>
    <row r="150" spans="1:12">
      <c r="A150" s="153" t="s">
        <v>137</v>
      </c>
      <c r="B150" s="85" t="s">
        <v>137</v>
      </c>
      <c r="C150" s="97" t="s">
        <v>142</v>
      </c>
      <c r="D150" s="154" t="s">
        <v>113</v>
      </c>
      <c r="G150" s="155">
        <v>6.9199999999999998E-2</v>
      </c>
      <c r="L150" s="156">
        <v>30.81</v>
      </c>
    </row>
    <row r="151" spans="1:12" ht="25.5">
      <c r="A151" s="153" t="s">
        <v>137</v>
      </c>
      <c r="B151" s="85" t="s">
        <v>159</v>
      </c>
      <c r="C151" s="97" t="s">
        <v>160</v>
      </c>
      <c r="D151" s="154" t="s">
        <v>161</v>
      </c>
      <c r="E151" s="155">
        <v>1.73</v>
      </c>
      <c r="G151" s="155">
        <v>3.4599999999999999E-2</v>
      </c>
      <c r="J151" s="156">
        <v>1684.01</v>
      </c>
      <c r="L151" s="156">
        <v>58.27</v>
      </c>
    </row>
    <row r="152" spans="1:12" ht="25.5">
      <c r="A152" s="153" t="s">
        <v>137</v>
      </c>
      <c r="B152" s="85" t="s">
        <v>162</v>
      </c>
      <c r="C152" s="97" t="s">
        <v>163</v>
      </c>
      <c r="D152" s="154" t="s">
        <v>164</v>
      </c>
      <c r="E152" s="155">
        <v>1.73</v>
      </c>
      <c r="G152" s="155">
        <v>3.4599999999999999E-2</v>
      </c>
      <c r="J152" s="156">
        <v>510.44</v>
      </c>
      <c r="L152" s="156">
        <v>17.66</v>
      </c>
    </row>
    <row r="153" spans="1:12" ht="25.5">
      <c r="A153" s="153" t="s">
        <v>137</v>
      </c>
      <c r="B153" s="85" t="s">
        <v>167</v>
      </c>
      <c r="C153" s="97" t="s">
        <v>168</v>
      </c>
      <c r="D153" s="154" t="s">
        <v>161</v>
      </c>
      <c r="E153" s="155">
        <v>1.73</v>
      </c>
      <c r="G153" s="155">
        <v>3.4599999999999999E-2</v>
      </c>
      <c r="J153" s="156">
        <v>630.75</v>
      </c>
      <c r="L153" s="156">
        <v>21.82</v>
      </c>
    </row>
    <row r="154" spans="1:12" ht="25.5">
      <c r="A154" s="153" t="s">
        <v>137</v>
      </c>
      <c r="B154" s="85" t="s">
        <v>169</v>
      </c>
      <c r="C154" s="97" t="s">
        <v>170</v>
      </c>
      <c r="D154" s="154" t="s">
        <v>164</v>
      </c>
      <c r="E154" s="155">
        <v>1.73</v>
      </c>
      <c r="G154" s="155">
        <v>3.4599999999999999E-2</v>
      </c>
      <c r="J154" s="156">
        <v>380</v>
      </c>
      <c r="L154" s="156">
        <v>13.15</v>
      </c>
    </row>
    <row r="155" spans="1:12">
      <c r="A155" s="153" t="s">
        <v>137</v>
      </c>
      <c r="B155" s="85" t="s">
        <v>35</v>
      </c>
      <c r="C155" s="97" t="s">
        <v>143</v>
      </c>
      <c r="D155" s="154"/>
    </row>
    <row r="156" spans="1:12">
      <c r="A156" s="157"/>
      <c r="B156" s="158"/>
      <c r="C156" s="159" t="s">
        <v>144</v>
      </c>
      <c r="D156" s="145"/>
      <c r="E156" s="145"/>
      <c r="F156" s="145"/>
      <c r="G156" s="160"/>
      <c r="H156" s="161"/>
      <c r="I156" s="160"/>
      <c r="J156" s="161"/>
      <c r="K156" s="160"/>
      <c r="L156" s="162">
        <v>149.61000000000001</v>
      </c>
    </row>
    <row r="157" spans="1:12" ht="63.75">
      <c r="A157" s="153" t="s">
        <v>245</v>
      </c>
      <c r="B157" s="85" t="s">
        <v>237</v>
      </c>
      <c r="C157" s="97" t="s">
        <v>238</v>
      </c>
      <c r="D157" s="154" t="s">
        <v>239</v>
      </c>
      <c r="E157" s="155">
        <v>2</v>
      </c>
      <c r="G157" s="155">
        <v>2</v>
      </c>
      <c r="L157" s="156">
        <v>0.77</v>
      </c>
    </row>
    <row r="158" spans="1:12">
      <c r="A158" s="153" t="s">
        <v>137</v>
      </c>
      <c r="B158" s="85" t="s">
        <v>137</v>
      </c>
      <c r="C158" s="97" t="s">
        <v>145</v>
      </c>
      <c r="D158" s="154"/>
      <c r="L158" s="156">
        <v>69.52</v>
      </c>
    </row>
    <row r="159" spans="1:12" ht="25.5">
      <c r="A159" s="153" t="s">
        <v>137</v>
      </c>
      <c r="B159" s="85" t="s">
        <v>240</v>
      </c>
      <c r="C159" s="97" t="s">
        <v>241</v>
      </c>
      <c r="D159" s="154">
        <v>97</v>
      </c>
      <c r="F159" s="155">
        <v>97</v>
      </c>
      <c r="L159" s="156">
        <v>67.430000000000007</v>
      </c>
    </row>
    <row r="160" spans="1:12" ht="25.5">
      <c r="A160" s="153" t="s">
        <v>137</v>
      </c>
      <c r="B160" s="85" t="s">
        <v>242</v>
      </c>
      <c r="C160" s="97" t="s">
        <v>241</v>
      </c>
      <c r="D160" s="154">
        <v>51</v>
      </c>
      <c r="F160" s="155">
        <v>51</v>
      </c>
      <c r="L160" s="156">
        <v>35.46</v>
      </c>
    </row>
    <row r="161" spans="1:12">
      <c r="A161" s="157"/>
      <c r="B161" s="158"/>
      <c r="C161" s="159" t="s">
        <v>149</v>
      </c>
      <c r="D161" s="145"/>
      <c r="E161" s="145"/>
      <c r="F161" s="145"/>
      <c r="G161" s="160"/>
      <c r="H161" s="161"/>
      <c r="I161" s="160"/>
      <c r="J161" s="162">
        <v>12663.5</v>
      </c>
      <c r="K161" s="160"/>
      <c r="L161" s="162">
        <v>253.27</v>
      </c>
    </row>
    <row r="162" spans="1:12" ht="38.25">
      <c r="A162" s="163" t="s">
        <v>51</v>
      </c>
      <c r="B162" s="164" t="s">
        <v>246</v>
      </c>
      <c r="C162" s="148" t="s">
        <v>247</v>
      </c>
      <c r="D162" s="149" t="s">
        <v>233</v>
      </c>
      <c r="E162" s="150">
        <v>0.02</v>
      </c>
      <c r="F162" s="151"/>
      <c r="G162" s="150">
        <v>0.02</v>
      </c>
      <c r="H162" s="152"/>
      <c r="I162" s="151"/>
      <c r="J162" s="152"/>
      <c r="K162" s="151"/>
      <c r="L162" s="152"/>
    </row>
    <row r="163" spans="1:12">
      <c r="A163" s="153" t="s">
        <v>137</v>
      </c>
      <c r="B163" s="85" t="s">
        <v>23</v>
      </c>
      <c r="C163" s="97" t="s">
        <v>138</v>
      </c>
      <c r="D163" s="154" t="s">
        <v>113</v>
      </c>
      <c r="G163" s="155">
        <v>0.22720000000000001</v>
      </c>
      <c r="L163" s="156">
        <v>84.4</v>
      </c>
    </row>
    <row r="164" spans="1:12">
      <c r="A164" s="153" t="s">
        <v>137</v>
      </c>
      <c r="B164" s="85" t="s">
        <v>234</v>
      </c>
      <c r="C164" s="97" t="s">
        <v>235</v>
      </c>
      <c r="D164" s="154"/>
      <c r="E164" s="155">
        <v>11.36</v>
      </c>
      <c r="G164" s="155">
        <v>0.22720000000000001</v>
      </c>
      <c r="J164" s="156">
        <v>371.49</v>
      </c>
      <c r="L164" s="156">
        <v>84.4</v>
      </c>
    </row>
    <row r="165" spans="1:12">
      <c r="A165" s="153" t="s">
        <v>137</v>
      </c>
      <c r="B165" s="85" t="s">
        <v>24</v>
      </c>
      <c r="C165" s="97" t="s">
        <v>141</v>
      </c>
      <c r="D165" s="154"/>
      <c r="L165" s="156">
        <v>44.36</v>
      </c>
    </row>
    <row r="166" spans="1:12">
      <c r="A166" s="153" t="s">
        <v>137</v>
      </c>
      <c r="B166" s="85" t="s">
        <v>137</v>
      </c>
      <c r="C166" s="97" t="s">
        <v>142</v>
      </c>
      <c r="D166" s="154" t="s">
        <v>113</v>
      </c>
      <c r="G166" s="155">
        <v>3.7600000000000001E-2</v>
      </c>
      <c r="L166" s="156">
        <v>16.739999999999998</v>
      </c>
    </row>
    <row r="167" spans="1:12" ht="25.5">
      <c r="A167" s="153" t="s">
        <v>137</v>
      </c>
      <c r="B167" s="85" t="s">
        <v>159</v>
      </c>
      <c r="C167" s="97" t="s">
        <v>160</v>
      </c>
      <c r="D167" s="154" t="s">
        <v>161</v>
      </c>
      <c r="E167" s="155">
        <v>0.94</v>
      </c>
      <c r="G167" s="155">
        <v>1.8800000000000001E-2</v>
      </c>
      <c r="J167" s="156">
        <v>1684.01</v>
      </c>
      <c r="L167" s="156">
        <v>31.66</v>
      </c>
    </row>
    <row r="168" spans="1:12" ht="25.5">
      <c r="A168" s="153" t="s">
        <v>137</v>
      </c>
      <c r="B168" s="85" t="s">
        <v>162</v>
      </c>
      <c r="C168" s="97" t="s">
        <v>163</v>
      </c>
      <c r="D168" s="154" t="s">
        <v>164</v>
      </c>
      <c r="E168" s="155">
        <v>0.94</v>
      </c>
      <c r="G168" s="155">
        <v>1.8800000000000001E-2</v>
      </c>
      <c r="J168" s="156">
        <v>510.44</v>
      </c>
      <c r="L168" s="156">
        <v>9.6</v>
      </c>
    </row>
    <row r="169" spans="1:12" ht="25.5">
      <c r="A169" s="153" t="s">
        <v>137</v>
      </c>
      <c r="B169" s="85" t="s">
        <v>248</v>
      </c>
      <c r="C169" s="97" t="s">
        <v>249</v>
      </c>
      <c r="D169" s="154" t="s">
        <v>161</v>
      </c>
      <c r="E169" s="155">
        <v>2.58</v>
      </c>
      <c r="G169" s="155">
        <v>5.16E-2</v>
      </c>
      <c r="J169" s="156">
        <v>3.11</v>
      </c>
      <c r="L169" s="156">
        <v>0.16</v>
      </c>
    </row>
    <row r="170" spans="1:12" ht="25.5">
      <c r="A170" s="153" t="s">
        <v>137</v>
      </c>
      <c r="B170" s="85" t="s">
        <v>250</v>
      </c>
      <c r="C170" s="97" t="s">
        <v>251</v>
      </c>
      <c r="D170" s="154" t="s">
        <v>161</v>
      </c>
      <c r="E170" s="155">
        <v>2.58</v>
      </c>
      <c r="G170" s="155">
        <v>5.16E-2</v>
      </c>
      <c r="H170" s="156">
        <v>8.84</v>
      </c>
      <c r="I170" s="155">
        <v>1.49</v>
      </c>
      <c r="J170" s="156">
        <v>13.17</v>
      </c>
      <c r="L170" s="156">
        <v>0.68</v>
      </c>
    </row>
    <row r="171" spans="1:12" ht="25.5">
      <c r="A171" s="153" t="s">
        <v>137</v>
      </c>
      <c r="B171" s="85" t="s">
        <v>167</v>
      </c>
      <c r="C171" s="97" t="s">
        <v>168</v>
      </c>
      <c r="D171" s="154" t="s">
        <v>161</v>
      </c>
      <c r="E171" s="155">
        <v>0.94</v>
      </c>
      <c r="G171" s="155">
        <v>1.8800000000000001E-2</v>
      </c>
      <c r="J171" s="156">
        <v>630.75</v>
      </c>
      <c r="L171" s="156">
        <v>11.86</v>
      </c>
    </row>
    <row r="172" spans="1:12" ht="25.5">
      <c r="A172" s="153" t="s">
        <v>137</v>
      </c>
      <c r="B172" s="85" t="s">
        <v>169</v>
      </c>
      <c r="C172" s="97" t="s">
        <v>170</v>
      </c>
      <c r="D172" s="154" t="s">
        <v>164</v>
      </c>
      <c r="E172" s="155">
        <v>0.94</v>
      </c>
      <c r="G172" s="155">
        <v>1.8800000000000001E-2</v>
      </c>
      <c r="J172" s="156">
        <v>380</v>
      </c>
      <c r="L172" s="156">
        <v>7.14</v>
      </c>
    </row>
    <row r="173" spans="1:12">
      <c r="A173" s="153" t="s">
        <v>137</v>
      </c>
      <c r="B173" s="85" t="s">
        <v>35</v>
      </c>
      <c r="C173" s="97" t="s">
        <v>143</v>
      </c>
      <c r="D173" s="154"/>
      <c r="L173" s="156">
        <v>12.33</v>
      </c>
    </row>
    <row r="174" spans="1:12" ht="63.75">
      <c r="A174" s="153" t="s">
        <v>137</v>
      </c>
      <c r="B174" s="85" t="s">
        <v>252</v>
      </c>
      <c r="C174" s="97" t="s">
        <v>253</v>
      </c>
      <c r="D174" s="154" t="s">
        <v>254</v>
      </c>
      <c r="E174" s="155">
        <v>9.6000000000000002E-2</v>
      </c>
      <c r="G174" s="155">
        <v>1.92E-3</v>
      </c>
      <c r="H174" s="156">
        <v>37.71</v>
      </c>
      <c r="I174" s="155">
        <v>1.49</v>
      </c>
      <c r="J174" s="156">
        <v>56.19</v>
      </c>
      <c r="L174" s="156">
        <v>0.11</v>
      </c>
    </row>
    <row r="175" spans="1:12" ht="38.25">
      <c r="A175" s="153" t="s">
        <v>137</v>
      </c>
      <c r="B175" s="85" t="s">
        <v>255</v>
      </c>
      <c r="C175" s="97" t="s">
        <v>256</v>
      </c>
      <c r="D175" s="154" t="s">
        <v>208</v>
      </c>
      <c r="E175" s="155">
        <v>1E-3</v>
      </c>
      <c r="G175" s="155">
        <v>2.0000000000000002E-5</v>
      </c>
      <c r="H175" s="156">
        <v>70310.45</v>
      </c>
      <c r="I175" s="155">
        <v>0.87</v>
      </c>
      <c r="J175" s="156">
        <v>61170.09</v>
      </c>
      <c r="L175" s="156">
        <v>1.22</v>
      </c>
    </row>
    <row r="176" spans="1:12" ht="51">
      <c r="A176" s="153" t="s">
        <v>137</v>
      </c>
      <c r="B176" s="85" t="s">
        <v>257</v>
      </c>
      <c r="C176" s="97" t="s">
        <v>258</v>
      </c>
      <c r="D176" s="154" t="s">
        <v>208</v>
      </c>
      <c r="E176" s="155">
        <v>0.01</v>
      </c>
      <c r="G176" s="155">
        <v>2.0000000000000001E-4</v>
      </c>
      <c r="J176" s="156">
        <v>51086.55</v>
      </c>
      <c r="L176" s="156">
        <v>10.220000000000001</v>
      </c>
    </row>
    <row r="177" spans="1:12" ht="25.5">
      <c r="A177" s="153" t="s">
        <v>137</v>
      </c>
      <c r="B177" s="85" t="s">
        <v>259</v>
      </c>
      <c r="C177" s="97" t="s">
        <v>260</v>
      </c>
      <c r="D177" s="154" t="s">
        <v>185</v>
      </c>
      <c r="E177" s="155">
        <v>0.25</v>
      </c>
      <c r="G177" s="155">
        <v>5.0000000000000001E-3</v>
      </c>
      <c r="H177" s="156">
        <v>79.88</v>
      </c>
      <c r="I177" s="155">
        <v>1.6</v>
      </c>
      <c r="J177" s="156">
        <v>127.81</v>
      </c>
      <c r="L177" s="156">
        <v>0.64</v>
      </c>
    </row>
    <row r="178" spans="1:12" ht="25.5">
      <c r="A178" s="153" t="s">
        <v>137</v>
      </c>
      <c r="B178" s="85" t="s">
        <v>261</v>
      </c>
      <c r="C178" s="97" t="s">
        <v>262</v>
      </c>
      <c r="D178" s="154" t="s">
        <v>208</v>
      </c>
      <c r="E178" s="155">
        <v>6.0000000000000002E-5</v>
      </c>
      <c r="G178" s="155">
        <v>1.1999999999999999E-6</v>
      </c>
      <c r="H178" s="156">
        <v>82698.14</v>
      </c>
      <c r="I178" s="155">
        <v>1.37</v>
      </c>
      <c r="J178" s="156">
        <v>113296.45</v>
      </c>
      <c r="L178" s="156">
        <v>0.14000000000000001</v>
      </c>
    </row>
    <row r="179" spans="1:12">
      <c r="A179" s="157"/>
      <c r="B179" s="158"/>
      <c r="C179" s="159" t="s">
        <v>144</v>
      </c>
      <c r="D179" s="145"/>
      <c r="E179" s="145"/>
      <c r="F179" s="145"/>
      <c r="G179" s="160"/>
      <c r="H179" s="161"/>
      <c r="I179" s="160"/>
      <c r="J179" s="161"/>
      <c r="K179" s="160"/>
      <c r="L179" s="162">
        <v>157.83000000000001</v>
      </c>
    </row>
    <row r="180" spans="1:12" ht="63.75">
      <c r="A180" s="153" t="s">
        <v>263</v>
      </c>
      <c r="B180" s="85" t="s">
        <v>237</v>
      </c>
      <c r="C180" s="97" t="s">
        <v>238</v>
      </c>
      <c r="D180" s="154" t="s">
        <v>239</v>
      </c>
      <c r="E180" s="155">
        <v>2</v>
      </c>
      <c r="G180" s="155">
        <v>2</v>
      </c>
      <c r="L180" s="156">
        <v>1.69</v>
      </c>
    </row>
    <row r="181" spans="1:12">
      <c r="A181" s="153" t="s">
        <v>137</v>
      </c>
      <c r="B181" s="85" t="s">
        <v>137</v>
      </c>
      <c r="C181" s="97" t="s">
        <v>145</v>
      </c>
      <c r="D181" s="154"/>
      <c r="L181" s="156">
        <v>101.14</v>
      </c>
    </row>
    <row r="182" spans="1:12" ht="25.5">
      <c r="A182" s="153" t="s">
        <v>137</v>
      </c>
      <c r="B182" s="85" t="s">
        <v>240</v>
      </c>
      <c r="C182" s="97" t="s">
        <v>241</v>
      </c>
      <c r="D182" s="154">
        <v>97</v>
      </c>
      <c r="F182" s="155">
        <v>97</v>
      </c>
      <c r="L182" s="156">
        <v>98.11</v>
      </c>
    </row>
    <row r="183" spans="1:12" ht="25.5">
      <c r="A183" s="153" t="s">
        <v>137</v>
      </c>
      <c r="B183" s="85" t="s">
        <v>242</v>
      </c>
      <c r="C183" s="97" t="s">
        <v>241</v>
      </c>
      <c r="D183" s="154">
        <v>51</v>
      </c>
      <c r="F183" s="155">
        <v>51</v>
      </c>
      <c r="L183" s="156">
        <v>51.58</v>
      </c>
    </row>
    <row r="184" spans="1:12">
      <c r="A184" s="157"/>
      <c r="B184" s="158"/>
      <c r="C184" s="159" t="s">
        <v>149</v>
      </c>
      <c r="D184" s="145"/>
      <c r="E184" s="145"/>
      <c r="F184" s="145"/>
      <c r="G184" s="160"/>
      <c r="H184" s="161"/>
      <c r="I184" s="160"/>
      <c r="J184" s="162">
        <v>15460.5</v>
      </c>
      <c r="K184" s="160"/>
      <c r="L184" s="162">
        <v>309.20999999999998</v>
      </c>
    </row>
    <row r="185" spans="1:12" ht="51">
      <c r="A185" s="163" t="s">
        <v>57</v>
      </c>
      <c r="B185" s="164" t="s">
        <v>264</v>
      </c>
      <c r="C185" s="148" t="s">
        <v>265</v>
      </c>
      <c r="D185" s="149" t="s">
        <v>233</v>
      </c>
      <c r="E185" s="150">
        <v>0.01</v>
      </c>
      <c r="F185" s="151"/>
      <c r="G185" s="150">
        <v>0.01</v>
      </c>
      <c r="H185" s="152"/>
      <c r="I185" s="151"/>
      <c r="J185" s="152"/>
      <c r="K185" s="151"/>
      <c r="L185" s="152"/>
    </row>
    <row r="186" spans="1:12">
      <c r="A186" s="153" t="s">
        <v>137</v>
      </c>
      <c r="B186" s="85" t="s">
        <v>23</v>
      </c>
      <c r="C186" s="97" t="s">
        <v>138</v>
      </c>
      <c r="D186" s="154" t="s">
        <v>113</v>
      </c>
      <c r="G186" s="155">
        <v>0.18559999999999999</v>
      </c>
      <c r="L186" s="156">
        <v>68.95</v>
      </c>
    </row>
    <row r="187" spans="1:12">
      <c r="A187" s="153" t="s">
        <v>137</v>
      </c>
      <c r="B187" s="85" t="s">
        <v>234</v>
      </c>
      <c r="C187" s="97" t="s">
        <v>235</v>
      </c>
      <c r="D187" s="154"/>
      <c r="E187" s="155">
        <v>18.559999999999999</v>
      </c>
      <c r="G187" s="155">
        <v>0.18559999999999999</v>
      </c>
      <c r="J187" s="156">
        <v>371.49</v>
      </c>
      <c r="L187" s="156">
        <v>68.95</v>
      </c>
    </row>
    <row r="188" spans="1:12">
      <c r="A188" s="153" t="s">
        <v>137</v>
      </c>
      <c r="B188" s="85" t="s">
        <v>24</v>
      </c>
      <c r="C188" s="97" t="s">
        <v>141</v>
      </c>
      <c r="D188" s="154"/>
      <c r="L188" s="156">
        <v>5.32</v>
      </c>
    </row>
    <row r="189" spans="1:12">
      <c r="A189" s="153" t="s">
        <v>137</v>
      </c>
      <c r="B189" s="85" t="s">
        <v>137</v>
      </c>
      <c r="C189" s="97" t="s">
        <v>142</v>
      </c>
      <c r="D189" s="154" t="s">
        <v>113</v>
      </c>
      <c r="G189" s="155">
        <v>4.0000000000000001E-3</v>
      </c>
      <c r="L189" s="156">
        <v>1.78</v>
      </c>
    </row>
    <row r="190" spans="1:12" ht="25.5">
      <c r="A190" s="153" t="s">
        <v>137</v>
      </c>
      <c r="B190" s="85" t="s">
        <v>159</v>
      </c>
      <c r="C190" s="97" t="s">
        <v>160</v>
      </c>
      <c r="D190" s="154" t="s">
        <v>161</v>
      </c>
      <c r="E190" s="155">
        <v>0.2</v>
      </c>
      <c r="G190" s="155">
        <v>2E-3</v>
      </c>
      <c r="J190" s="156">
        <v>1684.01</v>
      </c>
      <c r="L190" s="156">
        <v>3.37</v>
      </c>
    </row>
    <row r="191" spans="1:12" ht="25.5">
      <c r="A191" s="153" t="s">
        <v>137</v>
      </c>
      <c r="B191" s="85" t="s">
        <v>162</v>
      </c>
      <c r="C191" s="97" t="s">
        <v>163</v>
      </c>
      <c r="D191" s="154" t="s">
        <v>164</v>
      </c>
      <c r="E191" s="155">
        <v>0.2</v>
      </c>
      <c r="G191" s="155">
        <v>2E-3</v>
      </c>
      <c r="J191" s="156">
        <v>510.44</v>
      </c>
      <c r="L191" s="156">
        <v>1.02</v>
      </c>
    </row>
    <row r="192" spans="1:12" ht="25.5">
      <c r="A192" s="153" t="s">
        <v>137</v>
      </c>
      <c r="B192" s="85" t="s">
        <v>248</v>
      </c>
      <c r="C192" s="97" t="s">
        <v>249</v>
      </c>
      <c r="D192" s="154" t="s">
        <v>161</v>
      </c>
      <c r="E192" s="155">
        <v>4.2699999999999996</v>
      </c>
      <c r="G192" s="155">
        <v>4.2700000000000002E-2</v>
      </c>
      <c r="J192" s="156">
        <v>3.11</v>
      </c>
      <c r="L192" s="156">
        <v>0.13</v>
      </c>
    </row>
    <row r="193" spans="1:12" ht="25.5">
      <c r="A193" s="153" t="s">
        <v>137</v>
      </c>
      <c r="B193" s="85" t="s">
        <v>250</v>
      </c>
      <c r="C193" s="97" t="s">
        <v>251</v>
      </c>
      <c r="D193" s="154" t="s">
        <v>161</v>
      </c>
      <c r="E193" s="155">
        <v>4.2699999999999996</v>
      </c>
      <c r="G193" s="155">
        <v>4.2700000000000002E-2</v>
      </c>
      <c r="H193" s="156">
        <v>8.84</v>
      </c>
      <c r="I193" s="155">
        <v>1.49</v>
      </c>
      <c r="J193" s="156">
        <v>13.17</v>
      </c>
      <c r="L193" s="156">
        <v>0.56000000000000005</v>
      </c>
    </row>
    <row r="194" spans="1:12" ht="25.5">
      <c r="A194" s="153" t="s">
        <v>137</v>
      </c>
      <c r="B194" s="85" t="s">
        <v>167</v>
      </c>
      <c r="C194" s="97" t="s">
        <v>168</v>
      </c>
      <c r="D194" s="154" t="s">
        <v>161</v>
      </c>
      <c r="E194" s="155">
        <v>0.2</v>
      </c>
      <c r="G194" s="155">
        <v>2E-3</v>
      </c>
      <c r="J194" s="156">
        <v>630.75</v>
      </c>
      <c r="L194" s="156">
        <v>1.26</v>
      </c>
    </row>
    <row r="195" spans="1:12" ht="25.5">
      <c r="A195" s="153" t="s">
        <v>137</v>
      </c>
      <c r="B195" s="85" t="s">
        <v>169</v>
      </c>
      <c r="C195" s="97" t="s">
        <v>170</v>
      </c>
      <c r="D195" s="154" t="s">
        <v>164</v>
      </c>
      <c r="E195" s="155">
        <v>0.2</v>
      </c>
      <c r="G195" s="155">
        <v>2E-3</v>
      </c>
      <c r="J195" s="156">
        <v>380</v>
      </c>
      <c r="L195" s="156">
        <v>0.76</v>
      </c>
    </row>
    <row r="196" spans="1:12">
      <c r="A196" s="153" t="s">
        <v>137</v>
      </c>
      <c r="B196" s="85" t="s">
        <v>35</v>
      </c>
      <c r="C196" s="97" t="s">
        <v>143</v>
      </c>
      <c r="D196" s="154"/>
      <c r="L196" s="156">
        <v>7.62</v>
      </c>
    </row>
    <row r="197" spans="1:12" ht="63.75">
      <c r="A197" s="153" t="s">
        <v>137</v>
      </c>
      <c r="B197" s="85" t="s">
        <v>252</v>
      </c>
      <c r="C197" s="97" t="s">
        <v>253</v>
      </c>
      <c r="D197" s="154" t="s">
        <v>254</v>
      </c>
      <c r="E197" s="155">
        <v>9.6000000000000002E-2</v>
      </c>
      <c r="G197" s="155">
        <v>9.6000000000000002E-4</v>
      </c>
      <c r="H197" s="156">
        <v>37.71</v>
      </c>
      <c r="I197" s="155">
        <v>1.49</v>
      </c>
      <c r="J197" s="156">
        <v>56.19</v>
      </c>
      <c r="L197" s="156">
        <v>0.05</v>
      </c>
    </row>
    <row r="198" spans="1:12" ht="38.25">
      <c r="A198" s="153" t="s">
        <v>137</v>
      </c>
      <c r="B198" s="85" t="s">
        <v>266</v>
      </c>
      <c r="C198" s="97" t="s">
        <v>267</v>
      </c>
      <c r="D198" s="154" t="s">
        <v>185</v>
      </c>
      <c r="E198" s="155">
        <v>0.5</v>
      </c>
      <c r="G198" s="155">
        <v>5.0000000000000001E-3</v>
      </c>
      <c r="H198" s="156">
        <v>931.11</v>
      </c>
      <c r="I198" s="155">
        <v>1.61</v>
      </c>
      <c r="J198" s="156">
        <v>1499.09</v>
      </c>
      <c r="L198" s="156">
        <v>7.5</v>
      </c>
    </row>
    <row r="199" spans="1:12" ht="25.5">
      <c r="A199" s="153" t="s">
        <v>137</v>
      </c>
      <c r="B199" s="85" t="s">
        <v>261</v>
      </c>
      <c r="C199" s="97" t="s">
        <v>262</v>
      </c>
      <c r="D199" s="154" t="s">
        <v>208</v>
      </c>
      <c r="E199" s="155">
        <v>6.0000000000000002E-5</v>
      </c>
      <c r="G199" s="155">
        <v>5.9999999999999997E-7</v>
      </c>
      <c r="H199" s="156">
        <v>82698.14</v>
      </c>
      <c r="I199" s="155">
        <v>1.37</v>
      </c>
      <c r="J199" s="156">
        <v>113296.45</v>
      </c>
      <c r="L199" s="156">
        <v>7.0000000000000007E-2</v>
      </c>
    </row>
    <row r="200" spans="1:12">
      <c r="A200" s="157"/>
      <c r="B200" s="158"/>
      <c r="C200" s="159" t="s">
        <v>144</v>
      </c>
      <c r="D200" s="145"/>
      <c r="E200" s="145"/>
      <c r="F200" s="145"/>
      <c r="G200" s="160"/>
      <c r="H200" s="161"/>
      <c r="I200" s="160"/>
      <c r="J200" s="161"/>
      <c r="K200" s="160"/>
      <c r="L200" s="162">
        <v>83.67</v>
      </c>
    </row>
    <row r="201" spans="1:12" ht="63.75">
      <c r="A201" s="153" t="s">
        <v>268</v>
      </c>
      <c r="B201" s="85" t="s">
        <v>237</v>
      </c>
      <c r="C201" s="97" t="s">
        <v>238</v>
      </c>
      <c r="D201" s="154" t="s">
        <v>239</v>
      </c>
      <c r="E201" s="155">
        <v>2</v>
      </c>
      <c r="G201" s="155">
        <v>2</v>
      </c>
      <c r="L201" s="156">
        <v>1.38</v>
      </c>
    </row>
    <row r="202" spans="1:12">
      <c r="A202" s="153" t="s">
        <v>137</v>
      </c>
      <c r="B202" s="85" t="s">
        <v>137</v>
      </c>
      <c r="C202" s="97" t="s">
        <v>145</v>
      </c>
      <c r="D202" s="154"/>
      <c r="L202" s="156">
        <v>70.73</v>
      </c>
    </row>
    <row r="203" spans="1:12" ht="25.5">
      <c r="A203" s="153" t="s">
        <v>137</v>
      </c>
      <c r="B203" s="85" t="s">
        <v>240</v>
      </c>
      <c r="C203" s="97" t="s">
        <v>241</v>
      </c>
      <c r="D203" s="154">
        <v>97</v>
      </c>
      <c r="F203" s="155">
        <v>97</v>
      </c>
      <c r="L203" s="156">
        <v>68.61</v>
      </c>
    </row>
    <row r="204" spans="1:12" ht="25.5">
      <c r="A204" s="153" t="s">
        <v>137</v>
      </c>
      <c r="B204" s="85" t="s">
        <v>242</v>
      </c>
      <c r="C204" s="97" t="s">
        <v>241</v>
      </c>
      <c r="D204" s="154">
        <v>51</v>
      </c>
      <c r="F204" s="155">
        <v>51</v>
      </c>
      <c r="L204" s="156">
        <v>36.07</v>
      </c>
    </row>
    <row r="205" spans="1:12">
      <c r="A205" s="157"/>
      <c r="B205" s="158"/>
      <c r="C205" s="159" t="s">
        <v>149</v>
      </c>
      <c r="D205" s="145"/>
      <c r="E205" s="145"/>
      <c r="F205" s="145"/>
      <c r="G205" s="160"/>
      <c r="H205" s="161"/>
      <c r="I205" s="160"/>
      <c r="J205" s="162">
        <v>18973</v>
      </c>
      <c r="K205" s="160"/>
      <c r="L205" s="162">
        <v>189.73</v>
      </c>
    </row>
    <row r="206" spans="1:12" ht="76.5">
      <c r="A206" s="163" t="s">
        <v>61</v>
      </c>
      <c r="B206" s="164" t="s">
        <v>269</v>
      </c>
      <c r="C206" s="148" t="s">
        <v>270</v>
      </c>
      <c r="D206" s="149" t="s">
        <v>233</v>
      </c>
      <c r="E206" s="150">
        <v>0.1</v>
      </c>
      <c r="F206" s="151"/>
      <c r="G206" s="150">
        <v>0.1</v>
      </c>
      <c r="H206" s="152"/>
      <c r="I206" s="151"/>
      <c r="J206" s="152"/>
      <c r="K206" s="151"/>
      <c r="L206" s="152"/>
    </row>
    <row r="207" spans="1:12">
      <c r="A207" s="153" t="s">
        <v>137</v>
      </c>
      <c r="B207" s="85" t="s">
        <v>23</v>
      </c>
      <c r="C207" s="97" t="s">
        <v>138</v>
      </c>
      <c r="D207" s="154" t="s">
        <v>113</v>
      </c>
      <c r="G207" s="155">
        <v>1.496</v>
      </c>
      <c r="L207" s="156">
        <v>555.75</v>
      </c>
    </row>
    <row r="208" spans="1:12">
      <c r="A208" s="153" t="s">
        <v>137</v>
      </c>
      <c r="B208" s="85" t="s">
        <v>234</v>
      </c>
      <c r="C208" s="97" t="s">
        <v>235</v>
      </c>
      <c r="D208" s="154"/>
      <c r="E208" s="155">
        <v>14.96</v>
      </c>
      <c r="G208" s="155">
        <v>1.496</v>
      </c>
      <c r="J208" s="156">
        <v>371.49</v>
      </c>
      <c r="L208" s="156">
        <v>555.75</v>
      </c>
    </row>
    <row r="209" spans="1:12">
      <c r="A209" s="153" t="s">
        <v>137</v>
      </c>
      <c r="B209" s="85" t="s">
        <v>24</v>
      </c>
      <c r="C209" s="97" t="s">
        <v>141</v>
      </c>
      <c r="D209" s="154"/>
      <c r="L209" s="156">
        <v>52</v>
      </c>
    </row>
    <row r="210" spans="1:12">
      <c r="A210" s="153" t="s">
        <v>137</v>
      </c>
      <c r="B210" s="85" t="s">
        <v>137</v>
      </c>
      <c r="C210" s="97" t="s">
        <v>142</v>
      </c>
      <c r="D210" s="154" t="s">
        <v>113</v>
      </c>
      <c r="G210" s="155">
        <v>0.04</v>
      </c>
      <c r="L210" s="156">
        <v>17.809999999999999</v>
      </c>
    </row>
    <row r="211" spans="1:12" ht="25.5">
      <c r="A211" s="153" t="s">
        <v>137</v>
      </c>
      <c r="B211" s="85" t="s">
        <v>159</v>
      </c>
      <c r="C211" s="97" t="s">
        <v>160</v>
      </c>
      <c r="D211" s="154" t="s">
        <v>161</v>
      </c>
      <c r="E211" s="155">
        <v>0.2</v>
      </c>
      <c r="G211" s="155">
        <v>0.02</v>
      </c>
      <c r="J211" s="156">
        <v>1684.01</v>
      </c>
      <c r="L211" s="156">
        <v>33.68</v>
      </c>
    </row>
    <row r="212" spans="1:12" ht="25.5">
      <c r="A212" s="153" t="s">
        <v>137</v>
      </c>
      <c r="B212" s="85" t="s">
        <v>162</v>
      </c>
      <c r="C212" s="97" t="s">
        <v>163</v>
      </c>
      <c r="D212" s="154" t="s">
        <v>164</v>
      </c>
      <c r="E212" s="155">
        <v>0.2</v>
      </c>
      <c r="G212" s="155">
        <v>0.02</v>
      </c>
      <c r="J212" s="156">
        <v>510.44</v>
      </c>
      <c r="L212" s="156">
        <v>10.210000000000001</v>
      </c>
    </row>
    <row r="213" spans="1:12" ht="25.5">
      <c r="A213" s="153" t="s">
        <v>137</v>
      </c>
      <c r="B213" s="85" t="s">
        <v>248</v>
      </c>
      <c r="C213" s="97" t="s">
        <v>249</v>
      </c>
      <c r="D213" s="154" t="s">
        <v>161</v>
      </c>
      <c r="E213" s="155">
        <v>3.5</v>
      </c>
      <c r="G213" s="155">
        <v>0.35</v>
      </c>
      <c r="J213" s="156">
        <v>3.11</v>
      </c>
      <c r="L213" s="156">
        <v>1.0900000000000001</v>
      </c>
    </row>
    <row r="214" spans="1:12" ht="25.5">
      <c r="A214" s="153" t="s">
        <v>137</v>
      </c>
      <c r="B214" s="85" t="s">
        <v>250</v>
      </c>
      <c r="C214" s="97" t="s">
        <v>251</v>
      </c>
      <c r="D214" s="154" t="s">
        <v>161</v>
      </c>
      <c r="E214" s="155">
        <v>3.5</v>
      </c>
      <c r="G214" s="155">
        <v>0.35</v>
      </c>
      <c r="H214" s="156">
        <v>8.84</v>
      </c>
      <c r="I214" s="155">
        <v>1.49</v>
      </c>
      <c r="J214" s="156">
        <v>13.17</v>
      </c>
      <c r="L214" s="156">
        <v>4.6100000000000003</v>
      </c>
    </row>
    <row r="215" spans="1:12" ht="25.5">
      <c r="A215" s="153" t="s">
        <v>137</v>
      </c>
      <c r="B215" s="85" t="s">
        <v>167</v>
      </c>
      <c r="C215" s="97" t="s">
        <v>168</v>
      </c>
      <c r="D215" s="154" t="s">
        <v>161</v>
      </c>
      <c r="E215" s="155">
        <v>0.2</v>
      </c>
      <c r="G215" s="155">
        <v>0.02</v>
      </c>
      <c r="J215" s="156">
        <v>630.75</v>
      </c>
      <c r="L215" s="156">
        <v>12.62</v>
      </c>
    </row>
    <row r="216" spans="1:12" ht="25.5">
      <c r="A216" s="153" t="s">
        <v>137</v>
      </c>
      <c r="B216" s="85" t="s">
        <v>169</v>
      </c>
      <c r="C216" s="97" t="s">
        <v>170</v>
      </c>
      <c r="D216" s="154" t="s">
        <v>164</v>
      </c>
      <c r="E216" s="155">
        <v>0.2</v>
      </c>
      <c r="G216" s="155">
        <v>0.02</v>
      </c>
      <c r="J216" s="156">
        <v>380</v>
      </c>
      <c r="L216" s="156">
        <v>7.6</v>
      </c>
    </row>
    <row r="217" spans="1:12">
      <c r="A217" s="153" t="s">
        <v>137</v>
      </c>
      <c r="B217" s="85" t="s">
        <v>35</v>
      </c>
      <c r="C217" s="97" t="s">
        <v>143</v>
      </c>
      <c r="D217" s="154"/>
      <c r="L217" s="156">
        <v>48.42</v>
      </c>
    </row>
    <row r="218" spans="1:12" ht="63.75">
      <c r="A218" s="153" t="s">
        <v>137</v>
      </c>
      <c r="B218" s="85" t="s">
        <v>252</v>
      </c>
      <c r="C218" s="97" t="s">
        <v>253</v>
      </c>
      <c r="D218" s="154" t="s">
        <v>254</v>
      </c>
      <c r="E218" s="155">
        <v>0.245</v>
      </c>
      <c r="G218" s="155">
        <v>2.4500000000000001E-2</v>
      </c>
      <c r="H218" s="156">
        <v>37.71</v>
      </c>
      <c r="I218" s="155">
        <v>1.49</v>
      </c>
      <c r="J218" s="156">
        <v>56.19</v>
      </c>
      <c r="L218" s="156">
        <v>1.38</v>
      </c>
    </row>
    <row r="219" spans="1:12" ht="63.75">
      <c r="A219" s="153" t="s">
        <v>137</v>
      </c>
      <c r="B219" s="85" t="s">
        <v>271</v>
      </c>
      <c r="C219" s="97" t="s">
        <v>272</v>
      </c>
      <c r="D219" s="154" t="s">
        <v>208</v>
      </c>
      <c r="E219" s="155">
        <v>1.1E-4</v>
      </c>
      <c r="G219" s="155">
        <v>1.1E-5</v>
      </c>
      <c r="H219" s="156">
        <v>99190.96</v>
      </c>
      <c r="I219" s="155">
        <v>1.28</v>
      </c>
      <c r="J219" s="156">
        <v>126964.43</v>
      </c>
      <c r="L219" s="156">
        <v>1.4</v>
      </c>
    </row>
    <row r="220" spans="1:12" ht="38.25">
      <c r="A220" s="153" t="s">
        <v>137</v>
      </c>
      <c r="B220" s="85" t="s">
        <v>266</v>
      </c>
      <c r="C220" s="97" t="s">
        <v>267</v>
      </c>
      <c r="D220" s="154" t="s">
        <v>185</v>
      </c>
      <c r="E220" s="155">
        <v>0.25</v>
      </c>
      <c r="G220" s="155">
        <v>2.5000000000000001E-2</v>
      </c>
      <c r="H220" s="156">
        <v>931.11</v>
      </c>
      <c r="I220" s="155">
        <v>1.61</v>
      </c>
      <c r="J220" s="156">
        <v>1499.09</v>
      </c>
      <c r="L220" s="156">
        <v>37.479999999999997</v>
      </c>
    </row>
    <row r="221" spans="1:12" ht="25.5">
      <c r="A221" s="153" t="s">
        <v>137</v>
      </c>
      <c r="B221" s="85" t="s">
        <v>261</v>
      </c>
      <c r="C221" s="97" t="s">
        <v>262</v>
      </c>
      <c r="D221" s="154" t="s">
        <v>208</v>
      </c>
      <c r="E221" s="155">
        <v>7.2000000000000005E-4</v>
      </c>
      <c r="G221" s="155">
        <v>7.2000000000000002E-5</v>
      </c>
      <c r="H221" s="156">
        <v>82698.14</v>
      </c>
      <c r="I221" s="155">
        <v>1.37</v>
      </c>
      <c r="J221" s="156">
        <v>113296.45</v>
      </c>
      <c r="L221" s="156">
        <v>8.16</v>
      </c>
    </row>
    <row r="222" spans="1:12">
      <c r="A222" s="157"/>
      <c r="B222" s="158"/>
      <c r="C222" s="159" t="s">
        <v>144</v>
      </c>
      <c r="D222" s="145"/>
      <c r="E222" s="145"/>
      <c r="F222" s="145"/>
      <c r="G222" s="160"/>
      <c r="H222" s="161"/>
      <c r="I222" s="160"/>
      <c r="J222" s="161"/>
      <c r="K222" s="160"/>
      <c r="L222" s="162">
        <v>673.98</v>
      </c>
    </row>
    <row r="223" spans="1:12" ht="63.75">
      <c r="A223" s="153" t="s">
        <v>273</v>
      </c>
      <c r="B223" s="85" t="s">
        <v>237</v>
      </c>
      <c r="C223" s="97" t="s">
        <v>238</v>
      </c>
      <c r="D223" s="154" t="s">
        <v>239</v>
      </c>
      <c r="E223" s="155">
        <v>2</v>
      </c>
      <c r="G223" s="155">
        <v>2</v>
      </c>
      <c r="L223" s="156">
        <v>11.12</v>
      </c>
    </row>
    <row r="224" spans="1:12">
      <c r="A224" s="153" t="s">
        <v>137</v>
      </c>
      <c r="B224" s="85" t="s">
        <v>137</v>
      </c>
      <c r="C224" s="97" t="s">
        <v>145</v>
      </c>
      <c r="D224" s="154"/>
      <c r="L224" s="156">
        <v>573.55999999999995</v>
      </c>
    </row>
    <row r="225" spans="1:12" ht="25.5">
      <c r="A225" s="153" t="s">
        <v>137</v>
      </c>
      <c r="B225" s="85" t="s">
        <v>240</v>
      </c>
      <c r="C225" s="97" t="s">
        <v>241</v>
      </c>
      <c r="D225" s="154">
        <v>97</v>
      </c>
      <c r="F225" s="155">
        <v>97</v>
      </c>
      <c r="L225" s="156">
        <v>556.35</v>
      </c>
    </row>
    <row r="226" spans="1:12" ht="25.5">
      <c r="A226" s="153" t="s">
        <v>137</v>
      </c>
      <c r="B226" s="85" t="s">
        <v>242</v>
      </c>
      <c r="C226" s="97" t="s">
        <v>241</v>
      </c>
      <c r="D226" s="154">
        <v>51</v>
      </c>
      <c r="F226" s="155">
        <v>51</v>
      </c>
      <c r="L226" s="156">
        <v>292.52</v>
      </c>
    </row>
    <row r="227" spans="1:12">
      <c r="A227" s="157"/>
      <c r="B227" s="158"/>
      <c r="C227" s="159" t="s">
        <v>149</v>
      </c>
      <c r="D227" s="145"/>
      <c r="E227" s="145"/>
      <c r="F227" s="145"/>
      <c r="G227" s="160"/>
      <c r="H227" s="161"/>
      <c r="I227" s="160"/>
      <c r="J227" s="162">
        <v>15339.7</v>
      </c>
      <c r="K227" s="160"/>
      <c r="L227" s="162">
        <v>1533.97</v>
      </c>
    </row>
    <row r="228" spans="1:12" ht="114.75">
      <c r="A228" s="163" t="s">
        <v>274</v>
      </c>
      <c r="B228" s="164" t="s">
        <v>275</v>
      </c>
      <c r="C228" s="148" t="s">
        <v>276</v>
      </c>
      <c r="D228" s="149" t="s">
        <v>182</v>
      </c>
      <c r="E228" s="150">
        <v>1</v>
      </c>
      <c r="F228" s="151"/>
      <c r="G228" s="150">
        <v>1</v>
      </c>
      <c r="H228" s="152"/>
      <c r="I228" s="151"/>
      <c r="J228" s="152"/>
      <c r="K228" s="151"/>
      <c r="L228" s="152"/>
    </row>
    <row r="229" spans="1:12">
      <c r="A229" s="153" t="s">
        <v>137</v>
      </c>
      <c r="B229" s="85" t="s">
        <v>23</v>
      </c>
      <c r="C229" s="97" t="s">
        <v>138</v>
      </c>
      <c r="D229" s="154" t="s">
        <v>113</v>
      </c>
      <c r="G229" s="155">
        <v>1.1000000000000001</v>
      </c>
      <c r="L229" s="156">
        <v>408.64</v>
      </c>
    </row>
    <row r="230" spans="1:12">
      <c r="A230" s="153" t="s">
        <v>137</v>
      </c>
      <c r="B230" s="85" t="s">
        <v>234</v>
      </c>
      <c r="C230" s="97" t="s">
        <v>235</v>
      </c>
      <c r="D230" s="154"/>
      <c r="E230" s="155">
        <v>1.1000000000000001</v>
      </c>
      <c r="G230" s="155">
        <v>1.1000000000000001</v>
      </c>
      <c r="J230" s="156">
        <v>371.49</v>
      </c>
      <c r="L230" s="156">
        <v>408.64</v>
      </c>
    </row>
    <row r="231" spans="1:12">
      <c r="A231" s="153" t="s">
        <v>137</v>
      </c>
      <c r="B231" s="85" t="s">
        <v>24</v>
      </c>
      <c r="C231" s="97" t="s">
        <v>141</v>
      </c>
      <c r="D231" s="154"/>
    </row>
    <row r="232" spans="1:12">
      <c r="A232" s="153" t="s">
        <v>137</v>
      </c>
      <c r="B232" s="85" t="s">
        <v>137</v>
      </c>
      <c r="C232" s="97" t="s">
        <v>142</v>
      </c>
      <c r="D232" s="154" t="s">
        <v>113</v>
      </c>
    </row>
    <row r="233" spans="1:12">
      <c r="A233" s="153" t="s">
        <v>137</v>
      </c>
      <c r="B233" s="85" t="s">
        <v>35</v>
      </c>
      <c r="C233" s="97" t="s">
        <v>143</v>
      </c>
      <c r="D233" s="154"/>
      <c r="L233" s="156">
        <v>107.88</v>
      </c>
    </row>
    <row r="234" spans="1:12" ht="25.5">
      <c r="A234" s="153" t="s">
        <v>137</v>
      </c>
      <c r="B234" s="85" t="s">
        <v>277</v>
      </c>
      <c r="C234" s="97" t="s">
        <v>278</v>
      </c>
      <c r="D234" s="154" t="s">
        <v>208</v>
      </c>
      <c r="E234" s="155">
        <v>8.0000000000000004E-4</v>
      </c>
      <c r="G234" s="155">
        <v>8.0000000000000004E-4</v>
      </c>
      <c r="H234" s="156">
        <v>116448.72</v>
      </c>
      <c r="I234" s="155">
        <v>1.1299999999999999</v>
      </c>
      <c r="J234" s="156">
        <v>131587.04999999999</v>
      </c>
      <c r="L234" s="156">
        <v>105.27</v>
      </c>
    </row>
    <row r="235" spans="1:12" ht="25.5">
      <c r="A235" s="153" t="s">
        <v>137</v>
      </c>
      <c r="B235" s="85" t="s">
        <v>279</v>
      </c>
      <c r="C235" s="97" t="s">
        <v>280</v>
      </c>
      <c r="D235" s="154" t="s">
        <v>208</v>
      </c>
      <c r="E235" s="155">
        <v>1.0000000000000001E-5</v>
      </c>
      <c r="G235" s="155">
        <v>1.0000000000000001E-5</v>
      </c>
      <c r="H235" s="156">
        <v>81827.199999999997</v>
      </c>
      <c r="I235" s="155">
        <v>1.54</v>
      </c>
      <c r="J235" s="156">
        <v>126013.89</v>
      </c>
      <c r="L235" s="156">
        <v>1.26</v>
      </c>
    </row>
    <row r="236" spans="1:12" ht="63.75">
      <c r="A236" s="153" t="s">
        <v>137</v>
      </c>
      <c r="B236" s="85" t="s">
        <v>252</v>
      </c>
      <c r="C236" s="97" t="s">
        <v>253</v>
      </c>
      <c r="D236" s="154" t="s">
        <v>254</v>
      </c>
      <c r="E236" s="155">
        <v>2.4E-2</v>
      </c>
      <c r="G236" s="155">
        <v>2.4E-2</v>
      </c>
      <c r="H236" s="156">
        <v>37.71</v>
      </c>
      <c r="I236" s="155">
        <v>1.49</v>
      </c>
      <c r="J236" s="156">
        <v>56.19</v>
      </c>
      <c r="L236" s="156">
        <v>1.35</v>
      </c>
    </row>
    <row r="237" spans="1:12">
      <c r="A237" s="157"/>
      <c r="B237" s="158"/>
      <c r="C237" s="159" t="s">
        <v>144</v>
      </c>
      <c r="D237" s="145"/>
      <c r="E237" s="145"/>
      <c r="F237" s="145"/>
      <c r="G237" s="160"/>
      <c r="H237" s="161"/>
      <c r="I237" s="160"/>
      <c r="J237" s="161"/>
      <c r="K237" s="160"/>
      <c r="L237" s="162">
        <v>516.52</v>
      </c>
    </row>
    <row r="238" spans="1:12" ht="63.75">
      <c r="A238" s="153" t="s">
        <v>281</v>
      </c>
      <c r="B238" s="85" t="s">
        <v>237</v>
      </c>
      <c r="C238" s="97" t="s">
        <v>238</v>
      </c>
      <c r="D238" s="154" t="s">
        <v>239</v>
      </c>
      <c r="E238" s="155">
        <v>2</v>
      </c>
      <c r="G238" s="155">
        <v>2</v>
      </c>
      <c r="L238" s="156">
        <v>8.17</v>
      </c>
    </row>
    <row r="239" spans="1:12">
      <c r="A239" s="153" t="s">
        <v>137</v>
      </c>
      <c r="B239" s="85" t="s">
        <v>137</v>
      </c>
      <c r="C239" s="97" t="s">
        <v>145</v>
      </c>
      <c r="D239" s="154"/>
      <c r="L239" s="156">
        <v>408.64</v>
      </c>
    </row>
    <row r="240" spans="1:12" ht="25.5">
      <c r="A240" s="153" t="s">
        <v>137</v>
      </c>
      <c r="B240" s="85" t="s">
        <v>240</v>
      </c>
      <c r="C240" s="97" t="s">
        <v>241</v>
      </c>
      <c r="D240" s="154">
        <v>97</v>
      </c>
      <c r="F240" s="155">
        <v>97</v>
      </c>
      <c r="L240" s="156">
        <v>396.38</v>
      </c>
    </row>
    <row r="241" spans="1:12" ht="25.5">
      <c r="A241" s="153" t="s">
        <v>137</v>
      </c>
      <c r="B241" s="85" t="s">
        <v>242</v>
      </c>
      <c r="C241" s="97" t="s">
        <v>241</v>
      </c>
      <c r="D241" s="154">
        <v>51</v>
      </c>
      <c r="F241" s="155">
        <v>51</v>
      </c>
      <c r="L241" s="156">
        <v>208.41</v>
      </c>
    </row>
    <row r="242" spans="1:12">
      <c r="A242" s="157"/>
      <c r="B242" s="158"/>
      <c r="C242" s="159" t="s">
        <v>149</v>
      </c>
      <c r="D242" s="145"/>
      <c r="E242" s="145"/>
      <c r="F242" s="145"/>
      <c r="G242" s="160"/>
      <c r="H242" s="161"/>
      <c r="I242" s="160"/>
      <c r="J242" s="162">
        <v>1129.48</v>
      </c>
      <c r="K242" s="160"/>
      <c r="L242" s="162">
        <v>1129.48</v>
      </c>
    </row>
    <row r="243" spans="1:12" ht="76.5">
      <c r="A243" s="163" t="s">
        <v>282</v>
      </c>
      <c r="B243" s="164" t="s">
        <v>283</v>
      </c>
      <c r="C243" s="148" t="s">
        <v>284</v>
      </c>
      <c r="D243" s="149" t="s">
        <v>182</v>
      </c>
      <c r="E243" s="150">
        <v>1</v>
      </c>
      <c r="F243" s="151"/>
      <c r="G243" s="150">
        <v>1</v>
      </c>
      <c r="H243" s="152"/>
      <c r="I243" s="151"/>
      <c r="J243" s="152"/>
      <c r="K243" s="151"/>
      <c r="L243" s="152"/>
    </row>
    <row r="244" spans="1:12">
      <c r="A244" s="153" t="s">
        <v>137</v>
      </c>
      <c r="B244" s="85" t="s">
        <v>23</v>
      </c>
      <c r="C244" s="97" t="s">
        <v>138</v>
      </c>
      <c r="D244" s="154" t="s">
        <v>113</v>
      </c>
      <c r="G244" s="155">
        <v>5.53</v>
      </c>
      <c r="L244" s="156">
        <v>2054.34</v>
      </c>
    </row>
    <row r="245" spans="1:12">
      <c r="A245" s="153" t="s">
        <v>137</v>
      </c>
      <c r="B245" s="85" t="s">
        <v>234</v>
      </c>
      <c r="C245" s="97" t="s">
        <v>235</v>
      </c>
      <c r="D245" s="154"/>
      <c r="E245" s="155">
        <v>5.53</v>
      </c>
      <c r="G245" s="155">
        <v>5.53</v>
      </c>
      <c r="J245" s="156">
        <v>371.49</v>
      </c>
      <c r="L245" s="156">
        <v>2054.34</v>
      </c>
    </row>
    <row r="246" spans="1:12">
      <c r="A246" s="153" t="s">
        <v>137</v>
      </c>
      <c r="B246" s="85" t="s">
        <v>24</v>
      </c>
      <c r="C246" s="97" t="s">
        <v>141</v>
      </c>
      <c r="D246" s="154"/>
      <c r="L246" s="156">
        <v>23.15</v>
      </c>
    </row>
    <row r="247" spans="1:12">
      <c r="A247" s="153" t="s">
        <v>137</v>
      </c>
      <c r="B247" s="85" t="s">
        <v>137</v>
      </c>
      <c r="C247" s="97" t="s">
        <v>142</v>
      </c>
      <c r="D247" s="154" t="s">
        <v>113</v>
      </c>
      <c r="G247" s="155">
        <v>0.02</v>
      </c>
      <c r="L247" s="156">
        <v>8.9</v>
      </c>
    </row>
    <row r="248" spans="1:12" ht="25.5">
      <c r="A248" s="153" t="s">
        <v>137</v>
      </c>
      <c r="B248" s="85" t="s">
        <v>159</v>
      </c>
      <c r="C248" s="97" t="s">
        <v>160</v>
      </c>
      <c r="D248" s="154" t="s">
        <v>161</v>
      </c>
      <c r="E248" s="155">
        <v>0.01</v>
      </c>
      <c r="G248" s="155">
        <v>0.01</v>
      </c>
      <c r="J248" s="156">
        <v>1684.01</v>
      </c>
      <c r="L248" s="156">
        <v>16.84</v>
      </c>
    </row>
    <row r="249" spans="1:12" ht="25.5">
      <c r="A249" s="153" t="s">
        <v>137</v>
      </c>
      <c r="B249" s="85" t="s">
        <v>162</v>
      </c>
      <c r="C249" s="97" t="s">
        <v>163</v>
      </c>
      <c r="D249" s="154" t="s">
        <v>164</v>
      </c>
      <c r="E249" s="155">
        <v>0.01</v>
      </c>
      <c r="G249" s="155">
        <v>0.01</v>
      </c>
      <c r="J249" s="156">
        <v>510.44</v>
      </c>
      <c r="L249" s="156">
        <v>5.0999999999999996</v>
      </c>
    </row>
    <row r="250" spans="1:12" ht="25.5">
      <c r="A250" s="153" t="s">
        <v>137</v>
      </c>
      <c r="B250" s="85" t="s">
        <v>167</v>
      </c>
      <c r="C250" s="97" t="s">
        <v>168</v>
      </c>
      <c r="D250" s="154" t="s">
        <v>161</v>
      </c>
      <c r="E250" s="155">
        <v>0.01</v>
      </c>
      <c r="G250" s="155">
        <v>0.01</v>
      </c>
      <c r="J250" s="156">
        <v>630.75</v>
      </c>
      <c r="L250" s="156">
        <v>6.31</v>
      </c>
    </row>
    <row r="251" spans="1:12" ht="25.5">
      <c r="A251" s="153" t="s">
        <v>137</v>
      </c>
      <c r="B251" s="85" t="s">
        <v>169</v>
      </c>
      <c r="C251" s="97" t="s">
        <v>170</v>
      </c>
      <c r="D251" s="154" t="s">
        <v>164</v>
      </c>
      <c r="E251" s="155">
        <v>0.01</v>
      </c>
      <c r="G251" s="155">
        <v>0.01</v>
      </c>
      <c r="J251" s="156">
        <v>380</v>
      </c>
      <c r="L251" s="156">
        <v>3.8</v>
      </c>
    </row>
    <row r="252" spans="1:12">
      <c r="A252" s="153" t="s">
        <v>137</v>
      </c>
      <c r="B252" s="85" t="s">
        <v>35</v>
      </c>
      <c r="C252" s="97" t="s">
        <v>143</v>
      </c>
      <c r="D252" s="154"/>
      <c r="L252" s="156">
        <v>228.92</v>
      </c>
    </row>
    <row r="253" spans="1:12" ht="25.5">
      <c r="A253" s="153" t="s">
        <v>137</v>
      </c>
      <c r="B253" s="85" t="s">
        <v>277</v>
      </c>
      <c r="C253" s="97" t="s">
        <v>278</v>
      </c>
      <c r="D253" s="154" t="s">
        <v>208</v>
      </c>
      <c r="E253" s="155">
        <v>8.0000000000000004E-4</v>
      </c>
      <c r="G253" s="155">
        <v>8.0000000000000004E-4</v>
      </c>
      <c r="H253" s="156">
        <v>116448.72</v>
      </c>
      <c r="I253" s="155">
        <v>1.1299999999999999</v>
      </c>
      <c r="J253" s="156">
        <v>131587.04999999999</v>
      </c>
      <c r="L253" s="156">
        <v>105.27</v>
      </c>
    </row>
    <row r="254" spans="1:12" ht="25.5">
      <c r="A254" s="153" t="s">
        <v>137</v>
      </c>
      <c r="B254" s="85" t="s">
        <v>279</v>
      </c>
      <c r="C254" s="97" t="s">
        <v>280</v>
      </c>
      <c r="D254" s="154" t="s">
        <v>208</v>
      </c>
      <c r="E254" s="155">
        <v>2.0000000000000002E-5</v>
      </c>
      <c r="G254" s="155">
        <v>2.0000000000000002E-5</v>
      </c>
      <c r="H254" s="156">
        <v>81827.199999999997</v>
      </c>
      <c r="I254" s="155">
        <v>1.54</v>
      </c>
      <c r="J254" s="156">
        <v>126013.89</v>
      </c>
      <c r="L254" s="156">
        <v>2.52</v>
      </c>
    </row>
    <row r="255" spans="1:12" ht="63.75">
      <c r="A255" s="153" t="s">
        <v>137</v>
      </c>
      <c r="B255" s="85" t="s">
        <v>252</v>
      </c>
      <c r="C255" s="97" t="s">
        <v>253</v>
      </c>
      <c r="D255" s="154" t="s">
        <v>254</v>
      </c>
      <c r="E255" s="155">
        <v>2.4E-2</v>
      </c>
      <c r="G255" s="155">
        <v>2.4E-2</v>
      </c>
      <c r="H255" s="156">
        <v>37.71</v>
      </c>
      <c r="I255" s="155">
        <v>1.49</v>
      </c>
      <c r="J255" s="156">
        <v>56.19</v>
      </c>
      <c r="L255" s="156">
        <v>1.35</v>
      </c>
    </row>
    <row r="256" spans="1:12" ht="25.5">
      <c r="A256" s="153" t="s">
        <v>137</v>
      </c>
      <c r="B256" s="85" t="s">
        <v>285</v>
      </c>
      <c r="C256" s="97" t="s">
        <v>286</v>
      </c>
      <c r="D256" s="154" t="s">
        <v>287</v>
      </c>
      <c r="E256" s="155">
        <v>3.1E-2</v>
      </c>
      <c r="G256" s="155">
        <v>3.1E-2</v>
      </c>
      <c r="H256" s="156">
        <v>3141.34</v>
      </c>
      <c r="I256" s="155">
        <v>1.23</v>
      </c>
      <c r="J256" s="156">
        <v>3863.85</v>
      </c>
      <c r="L256" s="156">
        <v>119.78</v>
      </c>
    </row>
    <row r="257" spans="1:12">
      <c r="A257" s="157"/>
      <c r="B257" s="158"/>
      <c r="C257" s="159" t="s">
        <v>144</v>
      </c>
      <c r="D257" s="145"/>
      <c r="E257" s="145"/>
      <c r="F257" s="145"/>
      <c r="G257" s="160"/>
      <c r="H257" s="161"/>
      <c r="I257" s="160"/>
      <c r="J257" s="161"/>
      <c r="K257" s="160"/>
      <c r="L257" s="162">
        <v>2315.31</v>
      </c>
    </row>
    <row r="258" spans="1:12" ht="63.75">
      <c r="A258" s="153" t="s">
        <v>288</v>
      </c>
      <c r="B258" s="85" t="s">
        <v>237</v>
      </c>
      <c r="C258" s="97" t="s">
        <v>238</v>
      </c>
      <c r="D258" s="154" t="s">
        <v>239</v>
      </c>
      <c r="E258" s="155">
        <v>2</v>
      </c>
      <c r="G258" s="155">
        <v>2</v>
      </c>
      <c r="L258" s="156">
        <v>41.09</v>
      </c>
    </row>
    <row r="259" spans="1:12">
      <c r="A259" s="153" t="s">
        <v>137</v>
      </c>
      <c r="B259" s="85" t="s">
        <v>137</v>
      </c>
      <c r="C259" s="97" t="s">
        <v>145</v>
      </c>
      <c r="D259" s="154"/>
      <c r="L259" s="156">
        <v>2063.2399999999998</v>
      </c>
    </row>
    <row r="260" spans="1:12" ht="25.5">
      <c r="A260" s="153" t="s">
        <v>137</v>
      </c>
      <c r="B260" s="85" t="s">
        <v>240</v>
      </c>
      <c r="C260" s="97" t="s">
        <v>241</v>
      </c>
      <c r="D260" s="154">
        <v>97</v>
      </c>
      <c r="F260" s="155">
        <v>97</v>
      </c>
      <c r="L260" s="156">
        <v>2001.34</v>
      </c>
    </row>
    <row r="261" spans="1:12" ht="25.5">
      <c r="A261" s="153" t="s">
        <v>137</v>
      </c>
      <c r="B261" s="85" t="s">
        <v>242</v>
      </c>
      <c r="C261" s="97" t="s">
        <v>241</v>
      </c>
      <c r="D261" s="154">
        <v>51</v>
      </c>
      <c r="F261" s="155">
        <v>51</v>
      </c>
      <c r="L261" s="156">
        <v>1052.25</v>
      </c>
    </row>
    <row r="262" spans="1:12">
      <c r="A262" s="157"/>
      <c r="B262" s="158"/>
      <c r="C262" s="159" t="s">
        <v>149</v>
      </c>
      <c r="D262" s="145"/>
      <c r="E262" s="145"/>
      <c r="F262" s="145"/>
      <c r="G262" s="160"/>
      <c r="H262" s="161"/>
      <c r="I262" s="160"/>
      <c r="J262" s="162">
        <v>5409.99</v>
      </c>
      <c r="K262" s="160"/>
      <c r="L262" s="162">
        <v>5409.99</v>
      </c>
    </row>
    <row r="263" spans="1:12" ht="38.25">
      <c r="A263" s="163" t="s">
        <v>289</v>
      </c>
      <c r="B263" s="164" t="s">
        <v>290</v>
      </c>
      <c r="C263" s="148" t="s">
        <v>291</v>
      </c>
      <c r="D263" s="149" t="s">
        <v>292</v>
      </c>
      <c r="E263" s="150">
        <v>1</v>
      </c>
      <c r="F263" s="151"/>
      <c r="G263" s="150">
        <v>1</v>
      </c>
      <c r="H263" s="152"/>
      <c r="I263" s="151"/>
      <c r="J263" s="152"/>
      <c r="K263" s="151"/>
      <c r="L263" s="152"/>
    </row>
    <row r="264" spans="1:12">
      <c r="A264" s="153" t="s">
        <v>137</v>
      </c>
      <c r="B264" s="85" t="s">
        <v>23</v>
      </c>
      <c r="C264" s="97" t="s">
        <v>138</v>
      </c>
      <c r="D264" s="154" t="s">
        <v>113</v>
      </c>
      <c r="G264" s="155">
        <v>0.55000000000000004</v>
      </c>
      <c r="L264" s="156">
        <v>201.98</v>
      </c>
    </row>
    <row r="265" spans="1:12">
      <c r="A265" s="153" t="s">
        <v>137</v>
      </c>
      <c r="B265" s="85" t="s">
        <v>293</v>
      </c>
      <c r="C265" s="97" t="s">
        <v>294</v>
      </c>
      <c r="D265" s="154"/>
      <c r="E265" s="155">
        <v>0.55000000000000004</v>
      </c>
      <c r="G265" s="155">
        <v>0.55000000000000004</v>
      </c>
      <c r="J265" s="156">
        <v>367.24</v>
      </c>
      <c r="L265" s="156">
        <v>201.98</v>
      </c>
    </row>
    <row r="266" spans="1:12">
      <c r="A266" s="153" t="s">
        <v>137</v>
      </c>
      <c r="B266" s="85" t="s">
        <v>24</v>
      </c>
      <c r="C266" s="97" t="s">
        <v>141</v>
      </c>
      <c r="D266" s="154"/>
    </row>
    <row r="267" spans="1:12">
      <c r="A267" s="153" t="s">
        <v>137</v>
      </c>
      <c r="B267" s="85" t="s">
        <v>137</v>
      </c>
      <c r="C267" s="97" t="s">
        <v>142</v>
      </c>
      <c r="D267" s="154" t="s">
        <v>113</v>
      </c>
    </row>
    <row r="268" spans="1:12">
      <c r="A268" s="153" t="s">
        <v>137</v>
      </c>
      <c r="B268" s="85" t="s">
        <v>35</v>
      </c>
      <c r="C268" s="97" t="s">
        <v>143</v>
      </c>
      <c r="D268" s="154"/>
      <c r="L268" s="156">
        <v>8.32</v>
      </c>
    </row>
    <row r="269" spans="1:12" ht="38.25">
      <c r="A269" s="153" t="s">
        <v>137</v>
      </c>
      <c r="B269" s="85" t="s">
        <v>295</v>
      </c>
      <c r="C269" s="97" t="s">
        <v>296</v>
      </c>
      <c r="D269" s="154" t="s">
        <v>182</v>
      </c>
      <c r="E269" s="155">
        <v>3.0769999999999999E-2</v>
      </c>
      <c r="G269" s="155">
        <v>3.0769999999999999E-2</v>
      </c>
      <c r="H269" s="156">
        <v>241.35</v>
      </c>
      <c r="I269" s="155">
        <v>1.1200000000000001</v>
      </c>
      <c r="J269" s="156">
        <v>270.31</v>
      </c>
      <c r="L269" s="156">
        <v>8.32</v>
      </c>
    </row>
    <row r="270" spans="1:12">
      <c r="A270" s="157"/>
      <c r="B270" s="158"/>
      <c r="C270" s="159" t="s">
        <v>144</v>
      </c>
      <c r="D270" s="145"/>
      <c r="E270" s="145"/>
      <c r="F270" s="145"/>
      <c r="G270" s="160"/>
      <c r="H270" s="161"/>
      <c r="I270" s="160"/>
      <c r="J270" s="161"/>
      <c r="K270" s="160"/>
      <c r="L270" s="162">
        <v>210.3</v>
      </c>
    </row>
    <row r="271" spans="1:12" ht="38.25">
      <c r="A271" s="153" t="s">
        <v>297</v>
      </c>
      <c r="B271" s="85" t="s">
        <v>295</v>
      </c>
      <c r="C271" s="97" t="s">
        <v>296</v>
      </c>
      <c r="D271" s="154" t="s">
        <v>182</v>
      </c>
      <c r="E271" s="155">
        <v>-3.0769999999999999E-2</v>
      </c>
      <c r="G271" s="155">
        <v>-3.0769999999999999E-2</v>
      </c>
      <c r="H271" s="156">
        <v>241.35</v>
      </c>
      <c r="I271" s="155">
        <v>1.1200000000000001</v>
      </c>
      <c r="J271" s="156">
        <v>270.31</v>
      </c>
      <c r="L271" s="156">
        <v>-8.32</v>
      </c>
    </row>
    <row r="272" spans="1:12" ht="63.75">
      <c r="A272" s="153" t="s">
        <v>298</v>
      </c>
      <c r="B272" s="85" t="s">
        <v>237</v>
      </c>
      <c r="C272" s="97" t="s">
        <v>238</v>
      </c>
      <c r="D272" s="154" t="s">
        <v>239</v>
      </c>
      <c r="E272" s="155">
        <v>2</v>
      </c>
      <c r="G272" s="155">
        <v>2</v>
      </c>
      <c r="L272" s="156">
        <v>4.04</v>
      </c>
    </row>
    <row r="273" spans="1:12">
      <c r="A273" s="153" t="s">
        <v>137</v>
      </c>
      <c r="B273" s="85" t="s">
        <v>137</v>
      </c>
      <c r="C273" s="97" t="s">
        <v>145</v>
      </c>
      <c r="D273" s="154"/>
      <c r="L273" s="156">
        <v>201.98</v>
      </c>
    </row>
    <row r="274" spans="1:12" ht="25.5">
      <c r="A274" s="153" t="s">
        <v>137</v>
      </c>
      <c r="B274" s="85" t="s">
        <v>299</v>
      </c>
      <c r="C274" s="97" t="s">
        <v>300</v>
      </c>
      <c r="D274" s="154">
        <v>90</v>
      </c>
      <c r="F274" s="155">
        <v>90</v>
      </c>
      <c r="L274" s="156">
        <v>181.78</v>
      </c>
    </row>
    <row r="275" spans="1:12" ht="25.5">
      <c r="A275" s="153" t="s">
        <v>137</v>
      </c>
      <c r="B275" s="85" t="s">
        <v>301</v>
      </c>
      <c r="C275" s="97" t="s">
        <v>300</v>
      </c>
      <c r="D275" s="154">
        <v>46</v>
      </c>
      <c r="F275" s="155">
        <v>46</v>
      </c>
      <c r="L275" s="156">
        <v>92.91</v>
      </c>
    </row>
    <row r="276" spans="1:12">
      <c r="A276" s="157"/>
      <c r="B276" s="158"/>
      <c r="C276" s="159" t="s">
        <v>149</v>
      </c>
      <c r="D276" s="145"/>
      <c r="E276" s="145"/>
      <c r="F276" s="145"/>
      <c r="G276" s="160"/>
      <c r="H276" s="161"/>
      <c r="I276" s="160"/>
      <c r="J276" s="162">
        <v>480.71</v>
      </c>
      <c r="K276" s="160"/>
      <c r="L276" s="162">
        <v>480.71</v>
      </c>
    </row>
    <row r="277" spans="1:12">
      <c r="C277" s="165" t="s">
        <v>302</v>
      </c>
      <c r="D277" s="166"/>
      <c r="E277" s="166"/>
      <c r="F277" s="166"/>
      <c r="G277" s="166"/>
      <c r="H277" s="166"/>
      <c r="I277" s="166"/>
      <c r="L277" s="167">
        <v>4286.17</v>
      </c>
    </row>
    <row r="278" spans="1:12">
      <c r="C278" s="168" t="s">
        <v>213</v>
      </c>
      <c r="D278" s="169"/>
      <c r="E278" s="169"/>
      <c r="F278" s="169"/>
      <c r="G278" s="169"/>
    </row>
    <row r="279" spans="1:12">
      <c r="C279" s="170" t="s">
        <v>214</v>
      </c>
      <c r="D279" s="171"/>
      <c r="E279" s="171"/>
      <c r="F279" s="171"/>
      <c r="G279" s="171"/>
      <c r="H279" s="171"/>
      <c r="I279" s="171"/>
      <c r="L279" s="99">
        <v>3452.15</v>
      </c>
    </row>
    <row r="280" spans="1:12">
      <c r="C280" s="170" t="s">
        <v>215</v>
      </c>
      <c r="D280" s="171"/>
      <c r="E280" s="171"/>
      <c r="F280" s="171"/>
      <c r="G280" s="171"/>
      <c r="H280" s="171"/>
      <c r="I280" s="171"/>
      <c r="L280" s="99">
        <v>254.12</v>
      </c>
    </row>
    <row r="281" spans="1:12">
      <c r="C281" s="170" t="s">
        <v>216</v>
      </c>
      <c r="D281" s="171"/>
      <c r="E281" s="171"/>
      <c r="F281" s="171"/>
      <c r="G281" s="171"/>
      <c r="H281" s="171"/>
      <c r="I281" s="171"/>
      <c r="L281" s="99">
        <v>105.68</v>
      </c>
    </row>
    <row r="282" spans="1:12">
      <c r="C282" s="170" t="s">
        <v>217</v>
      </c>
      <c r="D282" s="171"/>
      <c r="E282" s="171"/>
      <c r="F282" s="171"/>
      <c r="G282" s="171"/>
      <c r="H282" s="171"/>
      <c r="I282" s="171"/>
      <c r="L282" s="99">
        <v>474.22</v>
      </c>
    </row>
    <row r="283" spans="1:12">
      <c r="C283" s="170" t="s">
        <v>218</v>
      </c>
      <c r="D283" s="171"/>
      <c r="E283" s="171"/>
      <c r="F283" s="171"/>
      <c r="G283" s="171"/>
      <c r="H283" s="171"/>
      <c r="I283" s="171"/>
    </row>
    <row r="284" spans="1:12">
      <c r="C284" s="170" t="s">
        <v>219</v>
      </c>
      <c r="D284" s="171"/>
      <c r="E284" s="171"/>
      <c r="F284" s="171"/>
      <c r="G284" s="171"/>
      <c r="L284" s="156">
        <v>3557.83</v>
      </c>
    </row>
    <row r="285" spans="1:12">
      <c r="C285" s="170" t="s">
        <v>220</v>
      </c>
      <c r="D285" s="171"/>
      <c r="E285" s="171"/>
      <c r="F285" s="171"/>
      <c r="G285" s="171"/>
      <c r="L285" s="156">
        <v>3436.95</v>
      </c>
    </row>
    <row r="286" spans="1:12">
      <c r="C286" s="170" t="s">
        <v>221</v>
      </c>
      <c r="D286" s="171"/>
      <c r="E286" s="171"/>
      <c r="F286" s="171"/>
      <c r="G286" s="171"/>
      <c r="L286" s="156">
        <v>1804.4</v>
      </c>
    </row>
    <row r="287" spans="1:12">
      <c r="C287" s="170" t="s">
        <v>222</v>
      </c>
      <c r="D287" s="171"/>
      <c r="E287" s="171"/>
      <c r="F287" s="171"/>
      <c r="G287" s="171"/>
      <c r="L287" s="156"/>
    </row>
    <row r="288" spans="1:12">
      <c r="C288" s="170" t="s">
        <v>223</v>
      </c>
      <c r="D288" s="171"/>
      <c r="E288" s="171"/>
      <c r="F288" s="171"/>
      <c r="G288" s="171"/>
      <c r="L288" s="156">
        <v>0</v>
      </c>
    </row>
    <row r="289" spans="1:12">
      <c r="C289" s="165" t="s">
        <v>303</v>
      </c>
      <c r="D289" s="166"/>
      <c r="E289" s="166"/>
      <c r="F289" s="166"/>
      <c r="G289" s="166"/>
      <c r="H289" s="166"/>
      <c r="I289" s="166"/>
      <c r="L289" s="167">
        <v>9527.52</v>
      </c>
    </row>
    <row r="290" spans="1:12">
      <c r="C290" s="168" t="s">
        <v>225</v>
      </c>
      <c r="D290" s="169"/>
      <c r="E290" s="169"/>
      <c r="F290" s="169"/>
      <c r="G290" s="169"/>
    </row>
    <row r="291" spans="1:12">
      <c r="C291" s="170" t="s">
        <v>226</v>
      </c>
      <c r="D291" s="171"/>
      <c r="E291" s="171"/>
      <c r="F291" s="171"/>
      <c r="G291" s="171"/>
      <c r="L291" s="156"/>
    </row>
    <row r="292" spans="1:12">
      <c r="C292" s="170" t="s">
        <v>227</v>
      </c>
      <c r="D292" s="171"/>
      <c r="E292" s="171"/>
      <c r="F292" s="171"/>
      <c r="G292" s="171"/>
      <c r="L292" s="156"/>
    </row>
    <row r="293" spans="1:12">
      <c r="C293" s="170" t="s">
        <v>228</v>
      </c>
      <c r="D293" s="171"/>
      <c r="E293" s="171"/>
      <c r="F293" s="171"/>
      <c r="G293" s="155">
        <v>9.2989999999999995</v>
      </c>
    </row>
    <row r="294" spans="1:12">
      <c r="C294" s="170" t="s">
        <v>229</v>
      </c>
      <c r="D294" s="171"/>
      <c r="E294" s="171"/>
      <c r="F294" s="171"/>
      <c r="G294" s="155">
        <v>0.24879999999999999</v>
      </c>
    </row>
    <row r="295" spans="1:12">
      <c r="C295" s="165" t="s">
        <v>304</v>
      </c>
      <c r="D295" s="166"/>
      <c r="E295" s="166"/>
      <c r="F295" s="166"/>
      <c r="G295" s="166"/>
      <c r="H295" s="166"/>
      <c r="I295" s="166"/>
      <c r="J295" s="166"/>
      <c r="K295" s="166"/>
      <c r="L295" s="166"/>
    </row>
    <row r="296" spans="1:12" ht="51">
      <c r="A296" s="153" t="s">
        <v>305</v>
      </c>
      <c r="B296" s="85" t="s">
        <v>306</v>
      </c>
      <c r="C296" s="97" t="s">
        <v>307</v>
      </c>
      <c r="D296" s="154" t="s">
        <v>188</v>
      </c>
      <c r="E296" s="155">
        <v>13</v>
      </c>
      <c r="G296" s="155">
        <v>13</v>
      </c>
      <c r="J296" s="156">
        <v>386</v>
      </c>
      <c r="L296" s="156">
        <v>5018</v>
      </c>
    </row>
    <row r="297" spans="1:12">
      <c r="A297" s="157"/>
      <c r="B297" s="158"/>
      <c r="C297" s="159" t="s">
        <v>149</v>
      </c>
      <c r="D297" s="145"/>
      <c r="E297" s="145"/>
      <c r="F297" s="145"/>
      <c r="G297" s="160"/>
      <c r="H297" s="161"/>
      <c r="I297" s="160"/>
      <c r="J297" s="162">
        <v>386</v>
      </c>
      <c r="K297" s="160"/>
      <c r="L297" s="162">
        <v>5018</v>
      </c>
    </row>
    <row r="298" spans="1:12" ht="51">
      <c r="A298" s="153" t="s">
        <v>308</v>
      </c>
      <c r="B298" s="85" t="s">
        <v>309</v>
      </c>
      <c r="C298" s="97" t="s">
        <v>310</v>
      </c>
      <c r="D298" s="154" t="s">
        <v>182</v>
      </c>
      <c r="E298" s="155">
        <v>1</v>
      </c>
      <c r="G298" s="155">
        <v>1</v>
      </c>
      <c r="J298" s="156">
        <v>2380</v>
      </c>
      <c r="L298" s="156">
        <v>2380</v>
      </c>
    </row>
    <row r="299" spans="1:12">
      <c r="A299" s="157"/>
      <c r="B299" s="158"/>
      <c r="C299" s="159" t="s">
        <v>149</v>
      </c>
      <c r="D299" s="145"/>
      <c r="E299" s="145"/>
      <c r="F299" s="145"/>
      <c r="G299" s="160"/>
      <c r="H299" s="161"/>
      <c r="I299" s="160"/>
      <c r="J299" s="162">
        <v>2380</v>
      </c>
      <c r="K299" s="160"/>
      <c r="L299" s="162">
        <v>2380</v>
      </c>
    </row>
    <row r="300" spans="1:12" ht="51">
      <c r="A300" s="153" t="s">
        <v>311</v>
      </c>
      <c r="B300" s="85" t="s">
        <v>312</v>
      </c>
      <c r="C300" s="97" t="s">
        <v>313</v>
      </c>
      <c r="D300" s="154" t="s">
        <v>182</v>
      </c>
      <c r="E300" s="155">
        <v>1</v>
      </c>
      <c r="G300" s="155">
        <v>1</v>
      </c>
      <c r="J300" s="156">
        <v>2940</v>
      </c>
      <c r="L300" s="156">
        <v>2940</v>
      </c>
    </row>
    <row r="301" spans="1:12">
      <c r="A301" s="157"/>
      <c r="B301" s="158"/>
      <c r="C301" s="159" t="s">
        <v>149</v>
      </c>
      <c r="D301" s="145"/>
      <c r="E301" s="145"/>
      <c r="F301" s="145"/>
      <c r="G301" s="160"/>
      <c r="H301" s="161"/>
      <c r="I301" s="160"/>
      <c r="J301" s="162">
        <v>2940</v>
      </c>
      <c r="K301" s="160"/>
      <c r="L301" s="162">
        <v>2940</v>
      </c>
    </row>
    <row r="302" spans="1:12" ht="25.5">
      <c r="A302" s="153" t="s">
        <v>314</v>
      </c>
      <c r="B302" s="85" t="s">
        <v>315</v>
      </c>
      <c r="C302" s="97" t="s">
        <v>316</v>
      </c>
      <c r="D302" s="154" t="s">
        <v>185</v>
      </c>
      <c r="E302" s="155">
        <v>2.6280000000000001</v>
      </c>
      <c r="G302" s="155">
        <v>2.6280000000000001</v>
      </c>
      <c r="J302" s="156">
        <v>2000</v>
      </c>
      <c r="L302" s="156">
        <v>5256</v>
      </c>
    </row>
    <row r="303" spans="1:12">
      <c r="A303" s="157"/>
      <c r="B303" s="158"/>
      <c r="C303" s="159" t="s">
        <v>149</v>
      </c>
      <c r="D303" s="145"/>
      <c r="E303" s="145"/>
      <c r="F303" s="145"/>
      <c r="G303" s="160"/>
      <c r="H303" s="161"/>
      <c r="I303" s="160"/>
      <c r="J303" s="162">
        <v>2000</v>
      </c>
      <c r="K303" s="160"/>
      <c r="L303" s="162">
        <v>5256</v>
      </c>
    </row>
    <row r="304" spans="1:12" ht="38.25">
      <c r="A304" s="153" t="s">
        <v>317</v>
      </c>
      <c r="B304" s="85" t="s">
        <v>318</v>
      </c>
      <c r="C304" s="97" t="s">
        <v>319</v>
      </c>
      <c r="D304" s="154" t="s">
        <v>175</v>
      </c>
      <c r="E304" s="155">
        <v>0.36</v>
      </c>
      <c r="G304" s="155">
        <v>0.36</v>
      </c>
      <c r="J304" s="156">
        <v>2495.83</v>
      </c>
      <c r="L304" s="156">
        <v>898.5</v>
      </c>
    </row>
    <row r="305" spans="1:12">
      <c r="A305" s="157"/>
      <c r="B305" s="158"/>
      <c r="C305" s="159" t="s">
        <v>149</v>
      </c>
      <c r="D305" s="145"/>
      <c r="E305" s="145"/>
      <c r="F305" s="145"/>
      <c r="G305" s="160"/>
      <c r="H305" s="161"/>
      <c r="I305" s="160"/>
      <c r="J305" s="162">
        <v>2495.83</v>
      </c>
      <c r="K305" s="160"/>
      <c r="L305" s="162">
        <v>898.5</v>
      </c>
    </row>
    <row r="306" spans="1:12" ht="38.25">
      <c r="A306" s="153" t="s">
        <v>320</v>
      </c>
      <c r="B306" s="85" t="s">
        <v>321</v>
      </c>
      <c r="C306" s="97" t="s">
        <v>322</v>
      </c>
      <c r="D306" s="154" t="s">
        <v>188</v>
      </c>
      <c r="E306" s="155">
        <v>1</v>
      </c>
      <c r="G306" s="155">
        <v>1</v>
      </c>
      <c r="J306" s="156">
        <v>296.76</v>
      </c>
      <c r="L306" s="156">
        <v>296.76</v>
      </c>
    </row>
    <row r="307" spans="1:12">
      <c r="A307" s="157"/>
      <c r="B307" s="158"/>
      <c r="C307" s="159" t="s">
        <v>149</v>
      </c>
      <c r="D307" s="145"/>
      <c r="E307" s="145"/>
      <c r="F307" s="145"/>
      <c r="G307" s="160"/>
      <c r="H307" s="161"/>
      <c r="I307" s="160"/>
      <c r="J307" s="162">
        <v>296.76</v>
      </c>
      <c r="K307" s="160"/>
      <c r="L307" s="162">
        <v>296.76</v>
      </c>
    </row>
    <row r="308" spans="1:12" ht="51">
      <c r="A308" s="153" t="s">
        <v>323</v>
      </c>
      <c r="B308" s="85" t="s">
        <v>324</v>
      </c>
      <c r="C308" s="97" t="s">
        <v>325</v>
      </c>
      <c r="D308" s="154" t="s">
        <v>182</v>
      </c>
      <c r="E308" s="155">
        <v>2</v>
      </c>
      <c r="G308" s="155">
        <v>2</v>
      </c>
      <c r="J308" s="156">
        <v>480</v>
      </c>
      <c r="L308" s="156">
        <v>960</v>
      </c>
    </row>
    <row r="309" spans="1:12">
      <c r="A309" s="157"/>
      <c r="B309" s="158"/>
      <c r="C309" s="159" t="s">
        <v>149</v>
      </c>
      <c r="D309" s="145"/>
      <c r="E309" s="145"/>
      <c r="F309" s="145"/>
      <c r="G309" s="160"/>
      <c r="H309" s="161"/>
      <c r="I309" s="160"/>
      <c r="J309" s="162">
        <v>480</v>
      </c>
      <c r="K309" s="160"/>
      <c r="L309" s="162">
        <v>960</v>
      </c>
    </row>
    <row r="310" spans="1:12" ht="38.25">
      <c r="A310" s="153" t="s">
        <v>326</v>
      </c>
      <c r="B310" s="85" t="s">
        <v>327</v>
      </c>
      <c r="C310" s="97" t="s">
        <v>328</v>
      </c>
      <c r="D310" s="154" t="s">
        <v>182</v>
      </c>
      <c r="E310" s="155">
        <v>25</v>
      </c>
      <c r="G310" s="155">
        <v>25</v>
      </c>
      <c r="J310" s="156">
        <v>31</v>
      </c>
      <c r="L310" s="156">
        <v>775</v>
      </c>
    </row>
    <row r="311" spans="1:12">
      <c r="A311" s="157"/>
      <c r="B311" s="158"/>
      <c r="C311" s="159" t="s">
        <v>149</v>
      </c>
      <c r="D311" s="145"/>
      <c r="E311" s="145"/>
      <c r="F311" s="145"/>
      <c r="G311" s="160"/>
      <c r="H311" s="161"/>
      <c r="I311" s="160"/>
      <c r="J311" s="162">
        <v>31</v>
      </c>
      <c r="K311" s="160"/>
      <c r="L311" s="162">
        <v>775</v>
      </c>
    </row>
    <row r="312" spans="1:12" ht="51">
      <c r="A312" s="153" t="s">
        <v>329</v>
      </c>
      <c r="B312" s="85" t="s">
        <v>330</v>
      </c>
      <c r="C312" s="97" t="s">
        <v>331</v>
      </c>
      <c r="D312" s="154" t="s">
        <v>182</v>
      </c>
      <c r="E312" s="155">
        <v>1</v>
      </c>
      <c r="G312" s="155">
        <v>1</v>
      </c>
      <c r="J312" s="156">
        <v>4.5</v>
      </c>
      <c r="L312" s="156">
        <v>4.5</v>
      </c>
    </row>
    <row r="313" spans="1:12">
      <c r="A313" s="157"/>
      <c r="B313" s="158"/>
      <c r="C313" s="159" t="s">
        <v>149</v>
      </c>
      <c r="D313" s="145"/>
      <c r="E313" s="145"/>
      <c r="F313" s="145"/>
      <c r="G313" s="160"/>
      <c r="H313" s="161"/>
      <c r="I313" s="160"/>
      <c r="J313" s="162">
        <v>4.5</v>
      </c>
      <c r="K313" s="160"/>
      <c r="L313" s="162">
        <v>4.5</v>
      </c>
    </row>
    <row r="314" spans="1:12" ht="38.25">
      <c r="A314" s="153" t="s">
        <v>332</v>
      </c>
      <c r="B314" s="85" t="s">
        <v>333</v>
      </c>
      <c r="C314" s="97" t="s">
        <v>334</v>
      </c>
      <c r="D314" s="154" t="s">
        <v>182</v>
      </c>
      <c r="E314" s="155">
        <v>1</v>
      </c>
      <c r="G314" s="155">
        <v>1</v>
      </c>
      <c r="J314" s="156">
        <v>2.25</v>
      </c>
      <c r="L314" s="156">
        <v>2.25</v>
      </c>
    </row>
    <row r="315" spans="1:12">
      <c r="A315" s="157"/>
      <c r="B315" s="158"/>
      <c r="C315" s="159" t="s">
        <v>149</v>
      </c>
      <c r="D315" s="145"/>
      <c r="E315" s="145"/>
      <c r="F315" s="145"/>
      <c r="G315" s="160"/>
      <c r="H315" s="161"/>
      <c r="I315" s="160"/>
      <c r="J315" s="162">
        <v>2.25</v>
      </c>
      <c r="K315" s="160"/>
      <c r="L315" s="162">
        <v>2.25</v>
      </c>
    </row>
    <row r="316" spans="1:12">
      <c r="C316" s="165" t="s">
        <v>335</v>
      </c>
      <c r="D316" s="166"/>
      <c r="E316" s="166"/>
      <c r="F316" s="166"/>
      <c r="G316" s="166"/>
      <c r="H316" s="166"/>
      <c r="I316" s="166"/>
      <c r="L316" s="167">
        <v>18531.009999999998</v>
      </c>
    </row>
    <row r="317" spans="1:12">
      <c r="C317" s="168" t="s">
        <v>213</v>
      </c>
      <c r="D317" s="169"/>
      <c r="E317" s="169"/>
      <c r="F317" s="169"/>
      <c r="G317" s="169"/>
    </row>
    <row r="318" spans="1:12">
      <c r="C318" s="170" t="s">
        <v>214</v>
      </c>
      <c r="D318" s="171"/>
      <c r="E318" s="171"/>
      <c r="F318" s="171"/>
      <c r="G318" s="171"/>
      <c r="H318" s="171"/>
      <c r="I318" s="171"/>
    </row>
    <row r="319" spans="1:12">
      <c r="C319" s="170" t="s">
        <v>215</v>
      </c>
      <c r="D319" s="171"/>
      <c r="E319" s="171"/>
      <c r="F319" s="171"/>
      <c r="G319" s="171"/>
      <c r="H319" s="171"/>
      <c r="I319" s="171"/>
    </row>
    <row r="320" spans="1:12">
      <c r="C320" s="170" t="s">
        <v>216</v>
      </c>
      <c r="D320" s="171"/>
      <c r="E320" s="171"/>
      <c r="F320" s="171"/>
      <c r="G320" s="171"/>
      <c r="H320" s="171"/>
      <c r="I320" s="171"/>
    </row>
    <row r="321" spans="1:12">
      <c r="C321" s="170" t="s">
        <v>217</v>
      </c>
      <c r="D321" s="171"/>
      <c r="E321" s="171"/>
      <c r="F321" s="171"/>
      <c r="G321" s="171"/>
      <c r="H321" s="171"/>
      <c r="I321" s="171"/>
      <c r="L321" s="99">
        <v>18531.009999999998</v>
      </c>
    </row>
    <row r="322" spans="1:12">
      <c r="C322" s="170" t="s">
        <v>218</v>
      </c>
      <c r="D322" s="171"/>
      <c r="E322" s="171"/>
      <c r="F322" s="171"/>
      <c r="G322" s="171"/>
      <c r="H322" s="171"/>
      <c r="I322" s="171"/>
    </row>
    <row r="323" spans="1:12">
      <c r="C323" s="170" t="s">
        <v>219</v>
      </c>
      <c r="D323" s="171"/>
      <c r="E323" s="171"/>
      <c r="F323" s="171"/>
      <c r="G323" s="171"/>
      <c r="L323" s="156">
        <v>0</v>
      </c>
    </row>
    <row r="324" spans="1:12">
      <c r="C324" s="170" t="s">
        <v>220</v>
      </c>
      <c r="D324" s="171"/>
      <c r="E324" s="171"/>
      <c r="F324" s="171"/>
      <c r="G324" s="171"/>
      <c r="L324" s="156">
        <v>0</v>
      </c>
    </row>
    <row r="325" spans="1:12">
      <c r="C325" s="170" t="s">
        <v>221</v>
      </c>
      <c r="D325" s="171"/>
      <c r="E325" s="171"/>
      <c r="F325" s="171"/>
      <c r="G325" s="171"/>
      <c r="L325" s="156">
        <v>0</v>
      </c>
    </row>
    <row r="326" spans="1:12">
      <c r="C326" s="170" t="s">
        <v>222</v>
      </c>
      <c r="D326" s="171"/>
      <c r="E326" s="171"/>
      <c r="F326" s="171"/>
      <c r="G326" s="171"/>
      <c r="L326" s="156"/>
    </row>
    <row r="327" spans="1:12">
      <c r="C327" s="170" t="s">
        <v>223</v>
      </c>
      <c r="D327" s="171"/>
      <c r="E327" s="171"/>
      <c r="F327" s="171"/>
      <c r="G327" s="171"/>
      <c r="L327" s="156">
        <v>0</v>
      </c>
    </row>
    <row r="328" spans="1:12">
      <c r="C328" s="165" t="s">
        <v>336</v>
      </c>
      <c r="D328" s="166"/>
      <c r="E328" s="166"/>
      <c r="F328" s="166"/>
      <c r="G328" s="166"/>
      <c r="H328" s="166"/>
      <c r="I328" s="166"/>
      <c r="L328" s="167">
        <v>18531.009999999998</v>
      </c>
    </row>
    <row r="329" spans="1:12">
      <c r="C329" s="168" t="s">
        <v>225</v>
      </c>
      <c r="D329" s="169"/>
      <c r="E329" s="169"/>
      <c r="F329" s="169"/>
      <c r="G329" s="169"/>
    </row>
    <row r="330" spans="1:12">
      <c r="C330" s="170" t="s">
        <v>226</v>
      </c>
      <c r="D330" s="171"/>
      <c r="E330" s="171"/>
      <c r="F330" s="171"/>
      <c r="G330" s="171"/>
      <c r="L330" s="156">
        <v>18531.009999999998</v>
      </c>
    </row>
    <row r="331" spans="1:12">
      <c r="C331" s="170" t="s">
        <v>227</v>
      </c>
      <c r="D331" s="171"/>
      <c r="E331" s="171"/>
      <c r="F331" s="171"/>
      <c r="G331" s="171"/>
      <c r="L331" s="156"/>
    </row>
    <row r="332" spans="1:12">
      <c r="C332" s="170" t="s">
        <v>228</v>
      </c>
      <c r="D332" s="171"/>
      <c r="E332" s="171"/>
      <c r="F332" s="171"/>
      <c r="G332" s="155"/>
    </row>
    <row r="333" spans="1:12">
      <c r="C333" s="170" t="s">
        <v>229</v>
      </c>
      <c r="D333" s="171"/>
      <c r="E333" s="171"/>
      <c r="F333" s="171"/>
      <c r="G333" s="155"/>
    </row>
    <row r="334" spans="1:12">
      <c r="A334" s="157"/>
      <c r="B334" s="158"/>
      <c r="C334" s="159" t="s">
        <v>337</v>
      </c>
      <c r="D334" s="145"/>
      <c r="E334" s="145"/>
      <c r="F334" s="145"/>
      <c r="G334" s="145"/>
      <c r="H334" s="161"/>
      <c r="I334" s="160"/>
      <c r="J334" s="161"/>
      <c r="K334" s="160"/>
      <c r="L334" s="161"/>
    </row>
    <row r="336" spans="1:12">
      <c r="C336" s="165" t="s">
        <v>338</v>
      </c>
      <c r="D336" s="166"/>
      <c r="E336" s="166"/>
      <c r="F336" s="166"/>
      <c r="G336" s="166"/>
      <c r="L336" s="167">
        <v>20953.27</v>
      </c>
    </row>
    <row r="337" spans="3:12">
      <c r="C337" s="168" t="s">
        <v>339</v>
      </c>
      <c r="D337" s="169"/>
      <c r="E337" s="169"/>
      <c r="F337" s="169"/>
      <c r="G337" s="169"/>
      <c r="H337" s="169"/>
      <c r="I337" s="169"/>
    </row>
    <row r="338" spans="3:12">
      <c r="C338" s="170" t="s">
        <v>340</v>
      </c>
      <c r="D338" s="171"/>
      <c r="E338" s="171"/>
      <c r="F338" s="171"/>
      <c r="G338" s="171"/>
      <c r="L338" s="156">
        <v>19543.7</v>
      </c>
    </row>
    <row r="339" spans="3:12">
      <c r="C339" s="168" t="s">
        <v>213</v>
      </c>
      <c r="D339" s="169"/>
      <c r="E339" s="169"/>
      <c r="F339" s="169"/>
      <c r="G339" s="169"/>
    </row>
    <row r="340" spans="3:12">
      <c r="C340" s="170" t="s">
        <v>214</v>
      </c>
      <c r="D340" s="171"/>
      <c r="E340" s="171"/>
      <c r="F340" s="171"/>
      <c r="G340" s="171"/>
      <c r="H340" s="171"/>
      <c r="I340" s="171"/>
      <c r="L340" s="99">
        <v>997.95</v>
      </c>
    </row>
    <row r="341" spans="3:12">
      <c r="C341" s="170" t="s">
        <v>215</v>
      </c>
      <c r="D341" s="171"/>
      <c r="E341" s="171"/>
      <c r="F341" s="171"/>
      <c r="G341" s="171"/>
      <c r="H341" s="171"/>
      <c r="I341" s="171"/>
      <c r="L341" s="99">
        <v>3.37</v>
      </c>
    </row>
    <row r="342" spans="3:12">
      <c r="C342" s="170" t="s">
        <v>216</v>
      </c>
      <c r="D342" s="171"/>
      <c r="E342" s="171"/>
      <c r="F342" s="171"/>
      <c r="G342" s="171"/>
      <c r="H342" s="171"/>
      <c r="I342" s="171"/>
      <c r="L342" s="99">
        <v>1.74</v>
      </c>
    </row>
    <row r="343" spans="3:12">
      <c r="C343" s="170" t="s">
        <v>217</v>
      </c>
      <c r="D343" s="171"/>
      <c r="E343" s="171"/>
      <c r="F343" s="171"/>
      <c r="G343" s="171"/>
      <c r="H343" s="171"/>
      <c r="I343" s="171"/>
      <c r="L343" s="99">
        <v>18540.64</v>
      </c>
    </row>
    <row r="344" spans="3:12">
      <c r="C344" s="170" t="s">
        <v>218</v>
      </c>
      <c r="D344" s="171"/>
      <c r="E344" s="171"/>
      <c r="F344" s="171"/>
      <c r="G344" s="171"/>
      <c r="H344" s="171"/>
      <c r="I344" s="171"/>
    </row>
    <row r="345" spans="3:12">
      <c r="C345" s="170" t="s">
        <v>341</v>
      </c>
      <c r="D345" s="171"/>
      <c r="E345" s="171"/>
      <c r="F345" s="171"/>
      <c r="G345" s="171"/>
      <c r="L345" s="156">
        <v>999.69</v>
      </c>
    </row>
    <row r="346" spans="3:12">
      <c r="C346" s="170" t="s">
        <v>342</v>
      </c>
      <c r="D346" s="171"/>
      <c r="E346" s="171"/>
      <c r="F346" s="171"/>
      <c r="G346" s="171"/>
      <c r="L346" s="156">
        <v>939.99</v>
      </c>
    </row>
    <row r="347" spans="3:12">
      <c r="C347" s="170" t="s">
        <v>343</v>
      </c>
      <c r="D347" s="171"/>
      <c r="E347" s="171"/>
      <c r="F347" s="171"/>
      <c r="G347" s="171"/>
      <c r="L347" s="156">
        <v>469.58</v>
      </c>
    </row>
    <row r="349" spans="3:12">
      <c r="C349" s="165" t="s">
        <v>344</v>
      </c>
      <c r="D349" s="166"/>
      <c r="E349" s="166"/>
      <c r="F349" s="166"/>
      <c r="G349" s="166"/>
      <c r="L349" s="167">
        <v>9527.52</v>
      </c>
    </row>
    <row r="350" spans="3:12">
      <c r="C350" s="168" t="s">
        <v>339</v>
      </c>
      <c r="D350" s="169"/>
      <c r="E350" s="169"/>
      <c r="F350" s="169"/>
      <c r="G350" s="169"/>
      <c r="H350" s="169"/>
      <c r="I350" s="169"/>
    </row>
    <row r="351" spans="3:12">
      <c r="C351" s="170" t="s">
        <v>340</v>
      </c>
      <c r="D351" s="171"/>
      <c r="E351" s="171"/>
      <c r="F351" s="171"/>
      <c r="G351" s="171"/>
      <c r="L351" s="156">
        <v>4286.17</v>
      </c>
    </row>
    <row r="352" spans="3:12">
      <c r="C352" s="168" t="s">
        <v>213</v>
      </c>
      <c r="D352" s="169"/>
      <c r="E352" s="169"/>
      <c r="F352" s="169"/>
      <c r="G352" s="169"/>
    </row>
    <row r="353" spans="3:12">
      <c r="C353" s="170" t="s">
        <v>214</v>
      </c>
      <c r="D353" s="171"/>
      <c r="E353" s="171"/>
      <c r="F353" s="171"/>
      <c r="G353" s="171"/>
      <c r="H353" s="171"/>
      <c r="I353" s="171"/>
      <c r="L353" s="99">
        <v>3452.15</v>
      </c>
    </row>
    <row r="354" spans="3:12">
      <c r="C354" s="170" t="s">
        <v>215</v>
      </c>
      <c r="D354" s="171"/>
      <c r="E354" s="171"/>
      <c r="F354" s="171"/>
      <c r="G354" s="171"/>
      <c r="H354" s="171"/>
      <c r="I354" s="171"/>
      <c r="L354" s="99">
        <v>254.12</v>
      </c>
    </row>
    <row r="355" spans="3:12">
      <c r="C355" s="170" t="s">
        <v>216</v>
      </c>
      <c r="D355" s="171"/>
      <c r="E355" s="171"/>
      <c r="F355" s="171"/>
      <c r="G355" s="171"/>
      <c r="H355" s="171"/>
      <c r="I355" s="171"/>
      <c r="L355" s="99">
        <v>105.68</v>
      </c>
    </row>
    <row r="356" spans="3:12">
      <c r="C356" s="170" t="s">
        <v>217</v>
      </c>
      <c r="D356" s="171"/>
      <c r="E356" s="171"/>
      <c r="F356" s="171"/>
      <c r="G356" s="171"/>
      <c r="H356" s="171"/>
      <c r="I356" s="171"/>
      <c r="L356" s="99">
        <v>474.22</v>
      </c>
    </row>
    <row r="357" spans="3:12">
      <c r="C357" s="170" t="s">
        <v>218</v>
      </c>
      <c r="D357" s="171"/>
      <c r="E357" s="171"/>
      <c r="F357" s="171"/>
      <c r="G357" s="171"/>
      <c r="H357" s="171"/>
      <c r="I357" s="171"/>
    </row>
    <row r="358" spans="3:12">
      <c r="C358" s="170" t="s">
        <v>341</v>
      </c>
      <c r="D358" s="171"/>
      <c r="E358" s="171"/>
      <c r="F358" s="171"/>
      <c r="G358" s="171"/>
      <c r="L358" s="156">
        <v>3557.83</v>
      </c>
    </row>
    <row r="359" spans="3:12">
      <c r="C359" s="170" t="s">
        <v>342</v>
      </c>
      <c r="D359" s="171"/>
      <c r="E359" s="171"/>
      <c r="F359" s="171"/>
      <c r="G359" s="171"/>
      <c r="L359" s="156">
        <v>3436.95</v>
      </c>
    </row>
    <row r="360" spans="3:12">
      <c r="C360" s="170" t="s">
        <v>343</v>
      </c>
      <c r="D360" s="171"/>
      <c r="E360" s="171"/>
      <c r="F360" s="171"/>
      <c r="G360" s="171"/>
      <c r="L360" s="156">
        <v>1804.4</v>
      </c>
    </row>
    <row r="362" spans="3:12">
      <c r="C362" s="165" t="s">
        <v>345</v>
      </c>
      <c r="D362" s="166"/>
      <c r="E362" s="166"/>
      <c r="F362" s="166"/>
      <c r="G362" s="166"/>
      <c r="L362" s="167"/>
    </row>
    <row r="364" spans="3:12">
      <c r="C364" s="165" t="s">
        <v>346</v>
      </c>
      <c r="D364" s="166"/>
      <c r="E364" s="166"/>
      <c r="F364" s="166"/>
      <c r="G364" s="166"/>
      <c r="L364" s="167">
        <v>0</v>
      </c>
    </row>
    <row r="365" spans="3:12">
      <c r="C365" s="168" t="s">
        <v>339</v>
      </c>
      <c r="D365" s="169"/>
      <c r="E365" s="169"/>
      <c r="F365" s="169"/>
      <c r="G365" s="169"/>
      <c r="H365" s="169"/>
      <c r="I365" s="169"/>
    </row>
    <row r="366" spans="3:12">
      <c r="C366" s="170" t="s">
        <v>347</v>
      </c>
      <c r="D366" s="171"/>
      <c r="E366" s="171"/>
      <c r="F366" s="171"/>
      <c r="G366" s="171"/>
      <c r="L366" s="156"/>
    </row>
    <row r="367" spans="3:12">
      <c r="C367" s="170" t="s">
        <v>348</v>
      </c>
      <c r="D367" s="171"/>
      <c r="E367" s="171"/>
      <c r="F367" s="171"/>
      <c r="G367" s="171"/>
      <c r="L367" s="156">
        <v>0</v>
      </c>
    </row>
    <row r="368" spans="3:12">
      <c r="C368" s="168" t="s">
        <v>213</v>
      </c>
      <c r="D368" s="169"/>
      <c r="E368" s="169"/>
      <c r="F368" s="169"/>
      <c r="G368" s="169"/>
    </row>
    <row r="369" spans="3:12">
      <c r="C369" s="170" t="s">
        <v>349</v>
      </c>
      <c r="D369" s="171"/>
      <c r="E369" s="171"/>
      <c r="F369" s="171"/>
      <c r="G369" s="171"/>
      <c r="H369" s="171"/>
      <c r="I369" s="171"/>
    </row>
    <row r="370" spans="3:12">
      <c r="C370" s="168" t="s">
        <v>213</v>
      </c>
      <c r="D370" s="169"/>
      <c r="E370" s="169"/>
      <c r="F370" s="169"/>
      <c r="G370" s="169"/>
    </row>
    <row r="371" spans="3:12">
      <c r="C371" s="170" t="s">
        <v>214</v>
      </c>
      <c r="D371" s="171"/>
      <c r="E371" s="171"/>
      <c r="F371" s="171"/>
      <c r="G371" s="171"/>
      <c r="L371" s="156"/>
    </row>
    <row r="372" spans="3:12">
      <c r="C372" s="170" t="s">
        <v>215</v>
      </c>
      <c r="D372" s="171"/>
      <c r="E372" s="171"/>
      <c r="F372" s="171"/>
      <c r="G372" s="171"/>
      <c r="L372" s="156"/>
    </row>
    <row r="373" spans="3:12">
      <c r="C373" s="170" t="s">
        <v>216</v>
      </c>
      <c r="D373" s="171"/>
      <c r="E373" s="171"/>
      <c r="F373" s="171"/>
      <c r="G373" s="171"/>
      <c r="L373" s="156"/>
    </row>
    <row r="374" spans="3:12">
      <c r="C374" s="170" t="s">
        <v>217</v>
      </c>
      <c r="D374" s="171"/>
      <c r="E374" s="171"/>
      <c r="F374" s="171"/>
      <c r="G374" s="171"/>
      <c r="L374" s="156"/>
    </row>
    <row r="375" spans="3:12">
      <c r="C375" s="170" t="s">
        <v>218</v>
      </c>
      <c r="D375" s="171"/>
      <c r="E375" s="171"/>
      <c r="F375" s="171"/>
      <c r="G375" s="171"/>
      <c r="L375" s="156"/>
    </row>
    <row r="376" spans="3:12">
      <c r="C376" s="170" t="s">
        <v>341</v>
      </c>
      <c r="D376" s="171"/>
      <c r="E376" s="171"/>
      <c r="F376" s="171"/>
      <c r="G376" s="171"/>
      <c r="L376" s="156">
        <v>0</v>
      </c>
    </row>
    <row r="377" spans="3:12">
      <c r="C377" s="170" t="s">
        <v>342</v>
      </c>
      <c r="D377" s="171"/>
      <c r="E377" s="171"/>
      <c r="F377" s="171"/>
      <c r="G377" s="171"/>
      <c r="L377" s="156">
        <v>0</v>
      </c>
    </row>
    <row r="378" spans="3:12">
      <c r="C378" s="170" t="s">
        <v>343</v>
      </c>
      <c r="D378" s="171"/>
      <c r="E378" s="171"/>
      <c r="F378" s="171"/>
      <c r="G378" s="171"/>
      <c r="L378" s="156">
        <v>0</v>
      </c>
    </row>
    <row r="380" spans="3:12">
      <c r="C380" s="165" t="s">
        <v>350</v>
      </c>
      <c r="D380" s="166"/>
      <c r="E380" s="166"/>
      <c r="F380" s="166"/>
      <c r="G380" s="166"/>
      <c r="H380" s="166"/>
      <c r="I380" s="166"/>
      <c r="L380" s="167">
        <v>30480.79</v>
      </c>
    </row>
    <row r="381" spans="3:12">
      <c r="C381" s="168" t="s">
        <v>339</v>
      </c>
      <c r="D381" s="169"/>
      <c r="E381" s="169"/>
      <c r="F381" s="169"/>
      <c r="G381" s="169"/>
      <c r="H381" s="169"/>
      <c r="I381" s="169"/>
    </row>
    <row r="382" spans="3:12">
      <c r="C382" s="170" t="s">
        <v>351</v>
      </c>
      <c r="D382" s="171"/>
      <c r="E382" s="171"/>
      <c r="F382" s="171"/>
      <c r="G382" s="171"/>
      <c r="L382" s="156">
        <v>23829.87</v>
      </c>
    </row>
    <row r="383" spans="3:12">
      <c r="C383" s="168" t="s">
        <v>213</v>
      </c>
      <c r="D383" s="169"/>
      <c r="E383" s="169"/>
      <c r="F383" s="169"/>
      <c r="G383" s="169"/>
    </row>
    <row r="384" spans="3:12">
      <c r="C384" s="170" t="s">
        <v>214</v>
      </c>
      <c r="D384" s="171"/>
      <c r="E384" s="171"/>
      <c r="F384" s="171"/>
      <c r="G384" s="171"/>
      <c r="H384" s="171"/>
      <c r="I384" s="171"/>
      <c r="L384" s="99">
        <v>4450.1000000000004</v>
      </c>
    </row>
    <row r="385" spans="3:12">
      <c r="C385" s="170" t="s">
        <v>215</v>
      </c>
      <c r="D385" s="171"/>
      <c r="E385" s="171"/>
      <c r="F385" s="171"/>
      <c r="G385" s="171"/>
      <c r="H385" s="171"/>
      <c r="I385" s="171"/>
      <c r="L385" s="99">
        <v>257.49</v>
      </c>
    </row>
    <row r="386" spans="3:12">
      <c r="C386" s="170" t="s">
        <v>216</v>
      </c>
      <c r="D386" s="171"/>
      <c r="E386" s="171"/>
      <c r="F386" s="171"/>
      <c r="G386" s="171"/>
      <c r="H386" s="171"/>
      <c r="I386" s="171"/>
      <c r="L386" s="99">
        <v>107.42</v>
      </c>
    </row>
    <row r="387" spans="3:12">
      <c r="C387" s="170" t="s">
        <v>217</v>
      </c>
      <c r="D387" s="171"/>
      <c r="E387" s="171"/>
      <c r="F387" s="171"/>
      <c r="G387" s="171"/>
      <c r="H387" s="171"/>
      <c r="I387" s="171"/>
      <c r="L387" s="99">
        <v>19014.86</v>
      </c>
    </row>
    <row r="388" spans="3:12">
      <c r="C388" s="170" t="s">
        <v>218</v>
      </c>
      <c r="D388" s="171"/>
      <c r="E388" s="171"/>
      <c r="F388" s="171"/>
      <c r="G388" s="171"/>
      <c r="H388" s="171"/>
      <c r="I388" s="171"/>
    </row>
    <row r="389" spans="3:12">
      <c r="C389" s="170" t="s">
        <v>352</v>
      </c>
      <c r="D389" s="171"/>
      <c r="E389" s="171"/>
      <c r="F389" s="171"/>
      <c r="G389" s="171"/>
      <c r="L389" s="156">
        <v>4557.5200000000004</v>
      </c>
    </row>
    <row r="390" spans="3:12">
      <c r="C390" s="170" t="s">
        <v>353</v>
      </c>
      <c r="D390" s="171"/>
      <c r="E390" s="171"/>
      <c r="F390" s="171"/>
      <c r="G390" s="171"/>
      <c r="L390" s="156">
        <v>4376.9399999999996</v>
      </c>
    </row>
    <row r="391" spans="3:12">
      <c r="C391" s="170" t="s">
        <v>354</v>
      </c>
      <c r="D391" s="171"/>
      <c r="E391" s="171"/>
      <c r="F391" s="171"/>
      <c r="G391" s="171"/>
      <c r="L391" s="156">
        <v>2273.98</v>
      </c>
    </row>
    <row r="392" spans="3:12">
      <c r="C392" s="170" t="s">
        <v>355</v>
      </c>
      <c r="D392" s="171"/>
      <c r="E392" s="171"/>
      <c r="F392" s="171"/>
      <c r="G392" s="171"/>
      <c r="L392" s="156"/>
    </row>
    <row r="393" spans="3:12">
      <c r="C393" s="170" t="s">
        <v>356</v>
      </c>
      <c r="D393" s="171"/>
      <c r="E393" s="171"/>
      <c r="F393" s="171"/>
      <c r="G393" s="171"/>
      <c r="L393" s="156"/>
    </row>
    <row r="395" spans="3:12">
      <c r="C395" s="165" t="s">
        <v>357</v>
      </c>
      <c r="D395" s="166"/>
      <c r="E395" s="166"/>
      <c r="F395" s="166"/>
      <c r="G395" s="166"/>
      <c r="H395" s="166"/>
      <c r="I395" s="166"/>
      <c r="L395" s="167"/>
    </row>
    <row r="396" spans="3:12">
      <c r="C396" s="170" t="s">
        <v>358</v>
      </c>
      <c r="D396" s="171"/>
      <c r="E396" s="171"/>
      <c r="F396" s="171"/>
      <c r="G396" s="171"/>
      <c r="L396" s="156">
        <v>18531.009999999998</v>
      </c>
    </row>
    <row r="397" spans="3:12">
      <c r="C397" s="170" t="s">
        <v>359</v>
      </c>
      <c r="D397" s="171"/>
      <c r="E397" s="171"/>
      <c r="F397" s="171"/>
      <c r="G397" s="171"/>
      <c r="L397" s="156"/>
    </row>
    <row r="398" spans="3:12">
      <c r="C398" s="170" t="s">
        <v>360</v>
      </c>
      <c r="D398" s="171"/>
      <c r="E398" s="171"/>
      <c r="F398" s="171"/>
      <c r="G398" s="155">
        <v>12.4175</v>
      </c>
    </row>
    <row r="399" spans="3:12">
      <c r="C399" s="170" t="s">
        <v>361</v>
      </c>
      <c r="D399" s="171"/>
      <c r="E399" s="171"/>
      <c r="F399" s="171"/>
      <c r="G399" s="155">
        <v>0.25330000000000003</v>
      </c>
    </row>
    <row r="401" spans="2:12">
      <c r="C401" s="170" t="s">
        <v>362</v>
      </c>
      <c r="D401" s="171"/>
      <c r="E401" s="171"/>
      <c r="F401" s="171"/>
      <c r="G401" s="171"/>
      <c r="H401" s="171"/>
      <c r="I401" s="171"/>
    </row>
    <row r="402" spans="2:12">
      <c r="C402" s="170" t="s">
        <v>363</v>
      </c>
      <c r="D402" s="171"/>
      <c r="E402" s="171"/>
      <c r="F402" s="171"/>
      <c r="G402" s="171"/>
      <c r="H402" s="171"/>
      <c r="I402" s="171"/>
      <c r="L402" s="156">
        <v>30480.79</v>
      </c>
    </row>
    <row r="403" spans="2:12">
      <c r="C403" s="170" t="s">
        <v>60</v>
      </c>
      <c r="D403" s="171"/>
      <c r="E403" s="171"/>
      <c r="F403" s="171"/>
      <c r="G403" s="171"/>
      <c r="H403" s="171"/>
      <c r="I403" s="171"/>
    </row>
    <row r="404" spans="2:12" ht="38.25">
      <c r="B404" s="85" t="s">
        <v>62</v>
      </c>
      <c r="C404" s="170" t="s">
        <v>63</v>
      </c>
      <c r="D404" s="171"/>
      <c r="E404" s="171"/>
      <c r="F404" s="171"/>
      <c r="G404" s="171"/>
      <c r="H404" s="171"/>
      <c r="I404" s="171"/>
      <c r="L404" s="156">
        <v>6096.16</v>
      </c>
    </row>
    <row r="405" spans="2:12">
      <c r="C405" s="170" t="s">
        <v>363</v>
      </c>
      <c r="D405" s="171"/>
      <c r="E405" s="171"/>
      <c r="F405" s="171"/>
      <c r="G405" s="171"/>
      <c r="H405" s="171"/>
      <c r="I405" s="171"/>
      <c r="L405" s="156">
        <v>36576.949999999997</v>
      </c>
    </row>
    <row r="406" spans="2:12">
      <c r="C406" s="165" t="s">
        <v>364</v>
      </c>
      <c r="D406" s="166"/>
      <c r="E406" s="166"/>
      <c r="F406" s="166"/>
      <c r="L406" s="152">
        <v>36576.949999999997</v>
      </c>
    </row>
    <row r="407" spans="2:12">
      <c r="C407" s="170"/>
      <c r="D407" s="171"/>
      <c r="E407" s="171"/>
      <c r="F407" s="171"/>
      <c r="G407" s="171"/>
      <c r="H407" s="171"/>
      <c r="I407" s="171"/>
    </row>
    <row r="410" spans="2:12">
      <c r="B410" s="85" t="s">
        <v>365</v>
      </c>
      <c r="C410" s="172"/>
      <c r="D410" s="173"/>
      <c r="E410" s="173"/>
      <c r="F410" s="173"/>
      <c r="G410" s="173"/>
      <c r="H410" s="173"/>
      <c r="I410" s="173"/>
      <c r="J410" s="173"/>
      <c r="K410" s="173"/>
      <c r="L410" s="173"/>
    </row>
    <row r="411" spans="2:12">
      <c r="C411" s="174" t="s">
        <v>72</v>
      </c>
      <c r="D411" s="61"/>
      <c r="E411" s="61"/>
      <c r="F411" s="61"/>
      <c r="G411" s="61"/>
      <c r="H411" s="61"/>
      <c r="I411" s="61"/>
      <c r="J411" s="61"/>
      <c r="K411" s="61"/>
      <c r="L411" s="61"/>
    </row>
    <row r="413" spans="2:12">
      <c r="B413" s="85" t="s">
        <v>366</v>
      </c>
      <c r="C413" s="172"/>
      <c r="D413" s="173"/>
      <c r="E413" s="173"/>
      <c r="F413" s="173"/>
      <c r="G413" s="173"/>
      <c r="H413" s="173"/>
      <c r="I413" s="173"/>
      <c r="J413" s="173"/>
      <c r="K413" s="173"/>
      <c r="L413" s="173"/>
    </row>
    <row r="414" spans="2:12">
      <c r="C414" s="174" t="s">
        <v>72</v>
      </c>
      <c r="D414" s="61"/>
      <c r="E414" s="61"/>
      <c r="F414" s="61"/>
      <c r="G414" s="61"/>
      <c r="H414" s="61"/>
      <c r="I414" s="61"/>
      <c r="J414" s="61"/>
      <c r="K414" s="61"/>
      <c r="L414" s="61"/>
    </row>
  </sheetData>
  <mergeCells count="204">
    <mergeCell ref="C413:L413"/>
    <mergeCell ref="C414:L414"/>
    <mergeCell ref="C404:I404"/>
    <mergeCell ref="C405:I405"/>
    <mergeCell ref="C406:F406"/>
    <mergeCell ref="C407:I407"/>
    <mergeCell ref="C410:L410"/>
    <mergeCell ref="C411:L411"/>
    <mergeCell ref="C397:G397"/>
    <mergeCell ref="C398:F398"/>
    <mergeCell ref="C399:F399"/>
    <mergeCell ref="C401:I401"/>
    <mergeCell ref="C402:I402"/>
    <mergeCell ref="C403:I403"/>
    <mergeCell ref="C390:G390"/>
    <mergeCell ref="C391:G391"/>
    <mergeCell ref="C392:G392"/>
    <mergeCell ref="C393:G393"/>
    <mergeCell ref="C395:I395"/>
    <mergeCell ref="C396:G396"/>
    <mergeCell ref="C384:I384"/>
    <mergeCell ref="C385:I385"/>
    <mergeCell ref="C386:I386"/>
    <mergeCell ref="C387:I387"/>
    <mergeCell ref="C388:I388"/>
    <mergeCell ref="C389:G389"/>
    <mergeCell ref="C377:G377"/>
    <mergeCell ref="C378:G378"/>
    <mergeCell ref="C380:I380"/>
    <mergeCell ref="C381:I381"/>
    <mergeCell ref="C382:G382"/>
    <mergeCell ref="C383:G383"/>
    <mergeCell ref="C371:G371"/>
    <mergeCell ref="C372:G372"/>
    <mergeCell ref="C373:G373"/>
    <mergeCell ref="C374:G374"/>
    <mergeCell ref="C375:G375"/>
    <mergeCell ref="C376:G376"/>
    <mergeCell ref="C365:I365"/>
    <mergeCell ref="C366:G366"/>
    <mergeCell ref="C367:G367"/>
    <mergeCell ref="C368:G368"/>
    <mergeCell ref="C369:I369"/>
    <mergeCell ref="C370:G370"/>
    <mergeCell ref="C357:I357"/>
    <mergeCell ref="C358:G358"/>
    <mergeCell ref="C359:G359"/>
    <mergeCell ref="C360:G360"/>
    <mergeCell ref="C362:G362"/>
    <mergeCell ref="C364:G364"/>
    <mergeCell ref="C351:G351"/>
    <mergeCell ref="C352:G352"/>
    <mergeCell ref="C353:I353"/>
    <mergeCell ref="C354:I354"/>
    <mergeCell ref="C355:I355"/>
    <mergeCell ref="C356:I356"/>
    <mergeCell ref="C344:I344"/>
    <mergeCell ref="C345:G345"/>
    <mergeCell ref="C346:G346"/>
    <mergeCell ref="C347:G347"/>
    <mergeCell ref="C349:G349"/>
    <mergeCell ref="C350:I350"/>
    <mergeCell ref="C338:G338"/>
    <mergeCell ref="C339:G339"/>
    <mergeCell ref="C340:I340"/>
    <mergeCell ref="C341:I341"/>
    <mergeCell ref="C342:I342"/>
    <mergeCell ref="C343:I343"/>
    <mergeCell ref="C331:G331"/>
    <mergeCell ref="C332:F332"/>
    <mergeCell ref="C333:F333"/>
    <mergeCell ref="C334:G334"/>
    <mergeCell ref="C336:G336"/>
    <mergeCell ref="C337:I337"/>
    <mergeCell ref="C325:G325"/>
    <mergeCell ref="C326:G326"/>
    <mergeCell ref="C327:G327"/>
    <mergeCell ref="C328:I328"/>
    <mergeCell ref="C329:G329"/>
    <mergeCell ref="C330:G330"/>
    <mergeCell ref="C319:I319"/>
    <mergeCell ref="C320:I320"/>
    <mergeCell ref="C321:I321"/>
    <mergeCell ref="C322:I322"/>
    <mergeCell ref="C323:G323"/>
    <mergeCell ref="C324:G324"/>
    <mergeCell ref="C311:F311"/>
    <mergeCell ref="C313:F313"/>
    <mergeCell ref="C315:F315"/>
    <mergeCell ref="C316:I316"/>
    <mergeCell ref="C317:G317"/>
    <mergeCell ref="C318:I318"/>
    <mergeCell ref="C299:F299"/>
    <mergeCell ref="C301:F301"/>
    <mergeCell ref="C303:F303"/>
    <mergeCell ref="C305:F305"/>
    <mergeCell ref="C307:F307"/>
    <mergeCell ref="C309:F309"/>
    <mergeCell ref="C291:G291"/>
    <mergeCell ref="C292:G292"/>
    <mergeCell ref="C293:F293"/>
    <mergeCell ref="C294:F294"/>
    <mergeCell ref="C295:L295"/>
    <mergeCell ref="C297:F297"/>
    <mergeCell ref="C285:G285"/>
    <mergeCell ref="C286:G286"/>
    <mergeCell ref="C287:G287"/>
    <mergeCell ref="C288:G288"/>
    <mergeCell ref="C289:I289"/>
    <mergeCell ref="C290:G290"/>
    <mergeCell ref="C279:I279"/>
    <mergeCell ref="C280:I280"/>
    <mergeCell ref="C281:I281"/>
    <mergeCell ref="C282:I282"/>
    <mergeCell ref="C283:I283"/>
    <mergeCell ref="C284:G284"/>
    <mergeCell ref="C257:F257"/>
    <mergeCell ref="C262:F262"/>
    <mergeCell ref="C270:F270"/>
    <mergeCell ref="C276:F276"/>
    <mergeCell ref="C277:I277"/>
    <mergeCell ref="C278:G278"/>
    <mergeCell ref="C200:F200"/>
    <mergeCell ref="C205:F205"/>
    <mergeCell ref="C222:F222"/>
    <mergeCell ref="C227:F227"/>
    <mergeCell ref="C237:F237"/>
    <mergeCell ref="C242:F242"/>
    <mergeCell ref="C140:F140"/>
    <mergeCell ref="C145:F145"/>
    <mergeCell ref="C156:F156"/>
    <mergeCell ref="C161:F161"/>
    <mergeCell ref="C179:F179"/>
    <mergeCell ref="C184:F184"/>
    <mergeCell ref="C126:G126"/>
    <mergeCell ref="C127:G127"/>
    <mergeCell ref="C128:G128"/>
    <mergeCell ref="C129:F129"/>
    <mergeCell ref="C130:F130"/>
    <mergeCell ref="C131:L131"/>
    <mergeCell ref="C120:G120"/>
    <mergeCell ref="C121:G121"/>
    <mergeCell ref="C122:G122"/>
    <mergeCell ref="C123:G123"/>
    <mergeCell ref="C124:G124"/>
    <mergeCell ref="C125:I125"/>
    <mergeCell ref="C114:G114"/>
    <mergeCell ref="C115:I115"/>
    <mergeCell ref="C116:I116"/>
    <mergeCell ref="C117:I117"/>
    <mergeCell ref="C118:I118"/>
    <mergeCell ref="C119:I119"/>
    <mergeCell ref="C81:F81"/>
    <mergeCell ref="C88:F88"/>
    <mergeCell ref="C94:F94"/>
    <mergeCell ref="C108:F108"/>
    <mergeCell ref="C112:F112"/>
    <mergeCell ref="C113:I113"/>
    <mergeCell ref="H36:L36"/>
    <mergeCell ref="C39:L39"/>
    <mergeCell ref="C46:F46"/>
    <mergeCell ref="C50:F50"/>
    <mergeCell ref="C57:F57"/>
    <mergeCell ref="C61:F61"/>
    <mergeCell ref="G30:I30"/>
    <mergeCell ref="J30:K30"/>
    <mergeCell ref="J31:K31"/>
    <mergeCell ref="J32:K32"/>
    <mergeCell ref="J33:K33"/>
    <mergeCell ref="A36:A37"/>
    <mergeCell ref="B36:B37"/>
    <mergeCell ref="C36:C37"/>
    <mergeCell ref="D36:D37"/>
    <mergeCell ref="E36:G36"/>
    <mergeCell ref="A20:L20"/>
    <mergeCell ref="C24:L24"/>
    <mergeCell ref="C25:L25"/>
    <mergeCell ref="E27:L27"/>
    <mergeCell ref="G29:I29"/>
    <mergeCell ref="J29:K29"/>
    <mergeCell ref="A11:L11"/>
    <mergeCell ref="A13:L13"/>
    <mergeCell ref="A14:L14"/>
    <mergeCell ref="B16:K16"/>
    <mergeCell ref="A17:L17"/>
    <mergeCell ref="A19:L19"/>
    <mergeCell ref="A7:E7"/>
    <mergeCell ref="F7:L7"/>
    <mergeCell ref="A8:E8"/>
    <mergeCell ref="F8:L8"/>
    <mergeCell ref="M9:V9"/>
    <mergeCell ref="A10:L10"/>
    <mergeCell ref="A4:E4"/>
    <mergeCell ref="F4:L4"/>
    <mergeCell ref="A5:E5"/>
    <mergeCell ref="F5:L5"/>
    <mergeCell ref="A6:E6"/>
    <mergeCell ref="F6:L6"/>
    <mergeCell ref="A1:E1"/>
    <mergeCell ref="F1:L1"/>
    <mergeCell ref="A2:E2"/>
    <mergeCell ref="F2:L2"/>
    <mergeCell ref="A3:E3"/>
    <mergeCell ref="F3:L3"/>
  </mergeCells>
  <pageMargins left="0.39370078740157483" right="0.31496062992125984" top="0.78740157480314965" bottom="0.31496062992125984" header="0.47244094488188981" footer="0.19685039370078741"/>
  <pageSetup paperSize="9" orientation="portrait" r:id="rId1"/>
  <headerFooter>
    <oddHeader>&amp;L&amp;"Arial Cyr,курсив"&amp;8Estimate 2.0&amp;R&amp;"Arial Cyr,курсив"&amp;8Приказ Минстроя РФ от 04.08.20 № 421</oddHeader>
    <oddFooter>&amp;R&amp;"Arial Cyr,полужирный"&amp;10&amp;P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233"/>
  <sheetViews>
    <sheetView topLeftCell="A13" zoomScaleNormal="100" zoomScaleSheetLayoutView="100" workbookViewId="0">
      <selection activeCell="A3" sqref="A3:E3"/>
    </sheetView>
  </sheetViews>
  <sheetFormatPr defaultRowHeight="12.75"/>
  <cols>
    <col min="1" max="1" width="4.42578125" style="96" customWidth="1"/>
    <col min="2" max="2" width="10.28515625" style="85" customWidth="1"/>
    <col min="3" max="3" width="21.140625" style="97" customWidth="1"/>
    <col min="4" max="4" width="8.7109375" style="97" customWidth="1"/>
    <col min="5" max="5" width="8.7109375" style="98" customWidth="1"/>
    <col min="6" max="6" width="5.7109375" style="98" customWidth="1"/>
    <col min="7" max="7" width="9.5703125" style="98" customWidth="1"/>
    <col min="8" max="8" width="8.7109375" style="99" customWidth="1"/>
    <col min="9" max="9" width="5.7109375" style="98" customWidth="1"/>
    <col min="10" max="10" width="8.85546875" style="99" customWidth="1"/>
    <col min="11" max="11" width="4.7109375" style="98" customWidth="1"/>
    <col min="12" max="12" width="10.7109375" style="99" customWidth="1"/>
    <col min="13" max="34" width="0" style="82" hidden="1" customWidth="1"/>
    <col min="35" max="16384" width="9.140625" style="82"/>
  </cols>
  <sheetData>
    <row r="1" spans="1:35" ht="17.25" customHeight="1">
      <c r="A1" s="80" t="s">
        <v>73</v>
      </c>
      <c r="B1" s="80"/>
      <c r="C1" s="80"/>
      <c r="D1" s="80"/>
      <c r="E1" s="80"/>
      <c r="F1" s="81" t="s">
        <v>74</v>
      </c>
      <c r="G1" s="81"/>
      <c r="H1" s="81"/>
      <c r="I1" s="81"/>
      <c r="J1" s="81"/>
      <c r="K1" s="81"/>
      <c r="L1" s="81"/>
    </row>
    <row r="2" spans="1:35" ht="55.5" customHeight="1">
      <c r="A2" s="80" t="s">
        <v>75</v>
      </c>
      <c r="B2" s="80"/>
      <c r="C2" s="80"/>
      <c r="D2" s="80"/>
      <c r="E2" s="80"/>
      <c r="F2" s="81" t="s">
        <v>76</v>
      </c>
      <c r="G2" s="81"/>
      <c r="H2" s="81"/>
      <c r="I2" s="81"/>
      <c r="J2" s="81"/>
      <c r="K2" s="81"/>
      <c r="L2" s="81"/>
    </row>
    <row r="3" spans="1:35" ht="169.5" customHeight="1">
      <c r="A3" s="80" t="s">
        <v>77</v>
      </c>
      <c r="B3" s="80"/>
      <c r="C3" s="80"/>
      <c r="D3" s="80"/>
      <c r="E3" s="80"/>
      <c r="F3" s="83" t="s">
        <v>78</v>
      </c>
      <c r="G3" s="83"/>
      <c r="H3" s="83"/>
      <c r="I3" s="83"/>
      <c r="J3" s="83"/>
      <c r="K3" s="83"/>
      <c r="L3" s="83"/>
    </row>
    <row r="4" spans="1:35" ht="140.25" customHeight="1">
      <c r="A4" s="80" t="s">
        <v>79</v>
      </c>
      <c r="B4" s="80"/>
      <c r="C4" s="80"/>
      <c r="D4" s="80"/>
      <c r="E4" s="80"/>
      <c r="F4" s="83" t="s">
        <v>80</v>
      </c>
      <c r="G4" s="83"/>
      <c r="H4" s="83"/>
      <c r="I4" s="83"/>
      <c r="J4" s="83"/>
      <c r="K4" s="83"/>
      <c r="L4" s="83"/>
    </row>
    <row r="5" spans="1:35" ht="54" customHeight="1">
      <c r="A5" s="80" t="s">
        <v>81</v>
      </c>
      <c r="B5" s="80"/>
      <c r="C5" s="80"/>
      <c r="D5" s="80"/>
      <c r="E5" s="80"/>
      <c r="F5" s="83" t="s">
        <v>82</v>
      </c>
      <c r="G5" s="83"/>
      <c r="H5" s="83"/>
      <c r="I5" s="83"/>
      <c r="J5" s="83"/>
      <c r="K5" s="83"/>
      <c r="L5" s="83"/>
    </row>
    <row r="6" spans="1:35" ht="30.75" customHeight="1">
      <c r="A6" s="80" t="s">
        <v>83</v>
      </c>
      <c r="B6" s="80"/>
      <c r="C6" s="80"/>
      <c r="D6" s="80"/>
      <c r="E6" s="80"/>
      <c r="F6" s="83" t="s">
        <v>84</v>
      </c>
      <c r="G6" s="83"/>
      <c r="H6" s="83"/>
      <c r="I6" s="83"/>
      <c r="J6" s="83"/>
      <c r="K6" s="83"/>
      <c r="L6" s="83"/>
    </row>
    <row r="7" spans="1:35" ht="17.25" customHeight="1">
      <c r="A7" s="80" t="s">
        <v>85</v>
      </c>
      <c r="B7" s="80"/>
      <c r="C7" s="80"/>
      <c r="D7" s="80"/>
      <c r="E7" s="80"/>
      <c r="F7" s="83" t="s">
        <v>86</v>
      </c>
      <c r="G7" s="83"/>
      <c r="H7" s="83"/>
      <c r="I7" s="83"/>
      <c r="J7" s="83"/>
      <c r="K7" s="83"/>
      <c r="L7" s="83"/>
    </row>
    <row r="8" spans="1:35" ht="17.25" customHeight="1">
      <c r="A8" s="80" t="s">
        <v>87</v>
      </c>
      <c r="B8" s="80"/>
      <c r="C8" s="80"/>
      <c r="D8" s="80"/>
      <c r="E8" s="80"/>
      <c r="F8" s="83" t="s">
        <v>88</v>
      </c>
      <c r="G8" s="83"/>
      <c r="H8" s="83"/>
      <c r="I8" s="83"/>
      <c r="J8" s="83"/>
      <c r="K8" s="83"/>
      <c r="L8" s="83"/>
    </row>
    <row r="9" spans="1:35" ht="10.5" customHeight="1">
      <c r="A9" s="84"/>
      <c r="C9" s="84"/>
      <c r="D9" s="84"/>
      <c r="E9" s="84"/>
      <c r="F9" s="86"/>
      <c r="G9" s="86"/>
      <c r="H9" s="86"/>
      <c r="I9" s="86"/>
      <c r="J9" s="86"/>
      <c r="K9" s="86"/>
      <c r="L9" s="86"/>
      <c r="M9" s="87"/>
      <c r="N9" s="87"/>
      <c r="O9" s="87"/>
      <c r="P9" s="87"/>
      <c r="Q9" s="87"/>
      <c r="R9" s="87"/>
      <c r="S9" s="87"/>
      <c r="T9" s="87"/>
      <c r="U9" s="87"/>
      <c r="V9" s="87"/>
    </row>
    <row r="10" spans="1:35" ht="14.25" customHeight="1">
      <c r="A10" s="88" t="s">
        <v>20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9"/>
      <c r="N10" s="90"/>
      <c r="O10" s="91"/>
      <c r="P10" s="91"/>
      <c r="Q10" s="91"/>
      <c r="R10" s="91"/>
      <c r="S10" s="91"/>
      <c r="T10" s="91"/>
      <c r="U10" s="91"/>
      <c r="V10" s="92"/>
      <c r="AI10" s="93"/>
    </row>
    <row r="11" spans="1:35" ht="16.5" customHeight="1">
      <c r="A11" s="94" t="s">
        <v>4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</row>
    <row r="13" spans="1:35" ht="15.75" customHeight="1">
      <c r="A13" s="95" t="s">
        <v>20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35" ht="17.25" customHeight="1">
      <c r="A14" s="94" t="s">
        <v>89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35" ht="2.1" customHeight="1"/>
    <row r="16" spans="1:35" ht="18" customHeight="1">
      <c r="A16" s="100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2"/>
    </row>
    <row r="17" spans="1:12" ht="18" customHeight="1">
      <c r="A17" s="103" t="s">
        <v>390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</row>
    <row r="18" spans="1:12">
      <c r="A18" s="100"/>
      <c r="B18" s="104"/>
      <c r="C18" s="105"/>
      <c r="D18" s="105"/>
      <c r="E18" s="105"/>
      <c r="F18" s="105"/>
      <c r="G18" s="105"/>
      <c r="H18" s="105"/>
      <c r="I18" s="105"/>
      <c r="J18" s="105"/>
      <c r="K18" s="105"/>
      <c r="L18" s="102"/>
    </row>
    <row r="19" spans="1:12" ht="15.75" customHeight="1">
      <c r="A19" s="95" t="s">
        <v>31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</row>
    <row r="20" spans="1:12" ht="21" customHeight="1">
      <c r="A20" s="94" t="s">
        <v>91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ht="2.1" customHeight="1"/>
    <row r="22" spans="1:12">
      <c r="A22" s="96" t="s">
        <v>92</v>
      </c>
      <c r="C22" s="106" t="s">
        <v>93</v>
      </c>
      <c r="D22" s="97" t="s">
        <v>94</v>
      </c>
    </row>
    <row r="24" spans="1:12">
      <c r="A24" s="96" t="s">
        <v>95</v>
      </c>
      <c r="C24" s="107" t="s">
        <v>96</v>
      </c>
      <c r="D24" s="107"/>
      <c r="E24" s="107"/>
      <c r="F24" s="107"/>
      <c r="G24" s="107"/>
      <c r="H24" s="107"/>
      <c r="I24" s="107"/>
      <c r="J24" s="107"/>
      <c r="K24" s="107"/>
      <c r="L24" s="107"/>
    </row>
    <row r="25" spans="1:12" ht="12.75" customHeight="1">
      <c r="A25" s="108"/>
      <c r="C25" s="94" t="s">
        <v>97</v>
      </c>
      <c r="D25" s="94"/>
      <c r="E25" s="94"/>
      <c r="F25" s="94"/>
      <c r="G25" s="94"/>
      <c r="H25" s="94"/>
      <c r="I25" s="94"/>
      <c r="J25" s="94"/>
      <c r="K25" s="94"/>
      <c r="L25" s="94"/>
    </row>
    <row r="26" spans="1:12" ht="9" customHeight="1"/>
    <row r="27" spans="1:12">
      <c r="A27" s="109" t="s">
        <v>98</v>
      </c>
      <c r="B27" s="110"/>
      <c r="D27" s="111" t="s">
        <v>99</v>
      </c>
      <c r="E27" s="112"/>
      <c r="F27" s="112"/>
      <c r="G27" s="112"/>
      <c r="H27" s="112"/>
      <c r="I27" s="112"/>
      <c r="J27" s="112"/>
      <c r="K27" s="112"/>
      <c r="L27" s="112"/>
    </row>
    <row r="28" spans="1:12">
      <c r="A28" s="113"/>
      <c r="B28" s="110"/>
    </row>
    <row r="29" spans="1:12">
      <c r="A29" s="114" t="s">
        <v>100</v>
      </c>
      <c r="B29" s="115"/>
      <c r="C29" s="116"/>
      <c r="D29" s="116" t="s">
        <v>391</v>
      </c>
      <c r="E29" s="117" t="s">
        <v>102</v>
      </c>
      <c r="F29" s="117"/>
      <c r="G29" s="118" t="s">
        <v>103</v>
      </c>
      <c r="H29" s="118"/>
      <c r="I29" s="118"/>
      <c r="J29" s="119" t="s">
        <v>392</v>
      </c>
      <c r="K29" s="119"/>
      <c r="L29" s="120" t="s">
        <v>105</v>
      </c>
    </row>
    <row r="30" spans="1:12">
      <c r="A30" s="121" t="s">
        <v>106</v>
      </c>
      <c r="C30" s="122"/>
      <c r="D30" s="122"/>
      <c r="E30" s="123"/>
      <c r="F30" s="117"/>
      <c r="G30" s="124" t="s">
        <v>107</v>
      </c>
      <c r="H30" s="124"/>
      <c r="I30" s="124"/>
      <c r="J30" s="119" t="s">
        <v>393</v>
      </c>
      <c r="K30" s="119"/>
      <c r="L30" s="120" t="s">
        <v>105</v>
      </c>
    </row>
    <row r="31" spans="1:12" ht="14.1" customHeight="1">
      <c r="A31" s="125" t="s">
        <v>109</v>
      </c>
      <c r="C31" s="116"/>
      <c r="D31" s="116" t="s">
        <v>391</v>
      </c>
      <c r="E31" s="117" t="s">
        <v>105</v>
      </c>
      <c r="F31" s="117"/>
      <c r="G31" s="117" t="s">
        <v>111</v>
      </c>
      <c r="H31" s="126"/>
      <c r="I31" s="123"/>
      <c r="J31" s="127" t="s">
        <v>394</v>
      </c>
      <c r="K31" s="127"/>
      <c r="L31" s="120" t="s">
        <v>113</v>
      </c>
    </row>
    <row r="32" spans="1:12" ht="14.1" customHeight="1">
      <c r="A32" s="125" t="s">
        <v>114</v>
      </c>
      <c r="C32" s="116"/>
      <c r="D32" s="116" t="s">
        <v>119</v>
      </c>
      <c r="E32" s="117" t="s">
        <v>105</v>
      </c>
      <c r="F32" s="117"/>
      <c r="G32" s="117" t="s">
        <v>116</v>
      </c>
      <c r="H32" s="126"/>
      <c r="I32" s="123"/>
      <c r="J32" s="128" t="s">
        <v>395</v>
      </c>
      <c r="K32" s="128"/>
      <c r="L32" s="120" t="s">
        <v>113</v>
      </c>
    </row>
    <row r="33" spans="1:12" ht="14.1" customHeight="1">
      <c r="A33" s="125" t="s">
        <v>118</v>
      </c>
      <c r="C33" s="116"/>
      <c r="D33" s="116" t="s">
        <v>119</v>
      </c>
      <c r="E33" s="117" t="s">
        <v>105</v>
      </c>
      <c r="F33" s="117"/>
      <c r="G33" s="117"/>
      <c r="H33" s="126"/>
      <c r="I33" s="123"/>
      <c r="J33" s="129"/>
      <c r="K33" s="129"/>
      <c r="L33" s="120"/>
    </row>
    <row r="34" spans="1:12" ht="14.1" customHeight="1">
      <c r="A34" s="125" t="s">
        <v>120</v>
      </c>
      <c r="C34" s="116"/>
      <c r="D34" s="116" t="s">
        <v>119</v>
      </c>
      <c r="E34" s="117" t="s">
        <v>105</v>
      </c>
      <c r="F34" s="117"/>
      <c r="G34" s="117"/>
      <c r="H34" s="126"/>
      <c r="I34" s="130"/>
      <c r="J34" s="131"/>
      <c r="K34" s="130"/>
      <c r="L34" s="126"/>
    </row>
    <row r="35" spans="1:12" ht="24.75" customHeight="1">
      <c r="A35" s="125"/>
      <c r="C35" s="116"/>
      <c r="D35" s="116"/>
      <c r="E35" s="117"/>
      <c r="F35" s="117"/>
      <c r="G35" s="117"/>
      <c r="H35" s="126"/>
      <c r="I35" s="130"/>
      <c r="J35" s="131"/>
      <c r="K35" s="130"/>
      <c r="L35" s="126"/>
    </row>
    <row r="36" spans="1:12" ht="16.5" customHeight="1">
      <c r="A36" s="132" t="s">
        <v>121</v>
      </c>
      <c r="B36" s="132" t="s">
        <v>7</v>
      </c>
      <c r="C36" s="133" t="s">
        <v>122</v>
      </c>
      <c r="D36" s="133" t="s">
        <v>123</v>
      </c>
      <c r="E36" s="134" t="s">
        <v>124</v>
      </c>
      <c r="F36" s="135"/>
      <c r="G36" s="136"/>
      <c r="H36" s="134" t="s">
        <v>125</v>
      </c>
      <c r="I36" s="135"/>
      <c r="J36" s="135"/>
      <c r="K36" s="135"/>
      <c r="L36" s="136"/>
    </row>
    <row r="37" spans="1:12" ht="45" customHeight="1">
      <c r="A37" s="137"/>
      <c r="B37" s="137"/>
      <c r="C37" s="138"/>
      <c r="D37" s="138"/>
      <c r="E37" s="139" t="s">
        <v>126</v>
      </c>
      <c r="F37" s="139" t="s">
        <v>127</v>
      </c>
      <c r="G37" s="139" t="s">
        <v>128</v>
      </c>
      <c r="H37" s="140" t="s">
        <v>129</v>
      </c>
      <c r="I37" s="141" t="s">
        <v>130</v>
      </c>
      <c r="J37" s="141" t="s">
        <v>131</v>
      </c>
      <c r="K37" s="139" t="s">
        <v>127</v>
      </c>
      <c r="L37" s="141" t="s">
        <v>132</v>
      </c>
    </row>
    <row r="38" spans="1:12">
      <c r="A38" s="142">
        <v>1</v>
      </c>
      <c r="B38" s="143">
        <v>2</v>
      </c>
      <c r="C38" s="90">
        <v>3</v>
      </c>
      <c r="D38" s="90">
        <v>4</v>
      </c>
      <c r="E38" s="91">
        <v>5</v>
      </c>
      <c r="F38" s="91">
        <v>6</v>
      </c>
      <c r="G38" s="91">
        <v>7</v>
      </c>
      <c r="H38" s="91">
        <v>8</v>
      </c>
      <c r="I38" s="91">
        <v>9</v>
      </c>
      <c r="J38" s="91">
        <v>10</v>
      </c>
      <c r="K38" s="91">
        <v>11</v>
      </c>
      <c r="L38" s="92">
        <v>12</v>
      </c>
    </row>
    <row r="39" spans="1:12">
      <c r="C39" s="144" t="s">
        <v>396</v>
      </c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51">
      <c r="A40" s="146">
        <v>1</v>
      </c>
      <c r="B40" s="147" t="s">
        <v>397</v>
      </c>
      <c r="C40" s="148" t="s">
        <v>398</v>
      </c>
      <c r="D40" s="149" t="s">
        <v>136</v>
      </c>
      <c r="E40" s="150">
        <v>1.4E-2</v>
      </c>
      <c r="F40" s="151"/>
      <c r="G40" s="150">
        <v>1.4E-2</v>
      </c>
      <c r="H40" s="151"/>
      <c r="I40" s="151"/>
      <c r="J40" s="151"/>
      <c r="K40" s="151"/>
      <c r="L40" s="152"/>
    </row>
    <row r="41" spans="1:12">
      <c r="A41" s="153" t="s">
        <v>137</v>
      </c>
      <c r="B41" s="85" t="s">
        <v>23</v>
      </c>
      <c r="C41" s="97" t="s">
        <v>138</v>
      </c>
      <c r="D41" s="154" t="s">
        <v>113</v>
      </c>
      <c r="G41" s="155">
        <v>1.6519999999999999</v>
      </c>
      <c r="L41" s="156">
        <v>510.63</v>
      </c>
    </row>
    <row r="42" spans="1:12">
      <c r="A42" s="153" t="s">
        <v>137</v>
      </c>
      <c r="B42" s="85" t="s">
        <v>139</v>
      </c>
      <c r="C42" s="97" t="s">
        <v>140</v>
      </c>
      <c r="D42" s="154"/>
      <c r="E42" s="155">
        <v>118</v>
      </c>
      <c r="G42" s="155">
        <v>1.6519999999999999</v>
      </c>
      <c r="J42" s="156">
        <v>309.10000000000002</v>
      </c>
      <c r="L42" s="156">
        <v>510.63</v>
      </c>
    </row>
    <row r="43" spans="1:12">
      <c r="A43" s="153" t="s">
        <v>137</v>
      </c>
      <c r="B43" s="85" t="s">
        <v>24</v>
      </c>
      <c r="C43" s="97" t="s">
        <v>141</v>
      </c>
      <c r="D43" s="154"/>
    </row>
    <row r="44" spans="1:12">
      <c r="A44" s="153" t="s">
        <v>137</v>
      </c>
      <c r="B44" s="85" t="s">
        <v>137</v>
      </c>
      <c r="C44" s="97" t="s">
        <v>142</v>
      </c>
      <c r="D44" s="154" t="s">
        <v>113</v>
      </c>
    </row>
    <row r="45" spans="1:12">
      <c r="A45" s="153" t="s">
        <v>137</v>
      </c>
      <c r="B45" s="85" t="s">
        <v>35</v>
      </c>
      <c r="C45" s="97" t="s">
        <v>143</v>
      </c>
      <c r="D45" s="154"/>
    </row>
    <row r="46" spans="1:12">
      <c r="A46" s="157"/>
      <c r="B46" s="158"/>
      <c r="C46" s="159" t="s">
        <v>144</v>
      </c>
      <c r="D46" s="145"/>
      <c r="E46" s="145"/>
      <c r="F46" s="145"/>
      <c r="G46" s="160"/>
      <c r="H46" s="161"/>
      <c r="I46" s="160"/>
      <c r="J46" s="161"/>
      <c r="K46" s="160"/>
      <c r="L46" s="162">
        <v>510.63</v>
      </c>
    </row>
    <row r="47" spans="1:12" ht="38.25">
      <c r="A47" s="153" t="s">
        <v>399</v>
      </c>
      <c r="B47" s="85" t="s">
        <v>400</v>
      </c>
      <c r="C47" s="97" t="s">
        <v>401</v>
      </c>
      <c r="D47" s="154" t="s">
        <v>402</v>
      </c>
      <c r="E47" s="155">
        <v>2.4500000000000002</v>
      </c>
      <c r="G47" s="155">
        <v>2.4500000000000002</v>
      </c>
      <c r="J47" s="156">
        <v>87.54</v>
      </c>
      <c r="L47" s="156">
        <v>214.47</v>
      </c>
    </row>
    <row r="48" spans="1:12" ht="140.25">
      <c r="A48" s="153" t="s">
        <v>403</v>
      </c>
      <c r="B48" s="85" t="s">
        <v>404</v>
      </c>
      <c r="C48" s="97" t="s">
        <v>405</v>
      </c>
      <c r="D48" s="154" t="s">
        <v>402</v>
      </c>
      <c r="E48" s="155">
        <v>2.4500000000000002</v>
      </c>
      <c r="G48" s="155">
        <v>2.4500000000000002</v>
      </c>
      <c r="J48" s="156">
        <v>188.7</v>
      </c>
      <c r="L48" s="156">
        <v>462.32</v>
      </c>
    </row>
    <row r="49" spans="1:12">
      <c r="A49" s="153" t="s">
        <v>137</v>
      </c>
      <c r="B49" s="85" t="s">
        <v>137</v>
      </c>
      <c r="C49" s="97" t="s">
        <v>145</v>
      </c>
      <c r="D49" s="154"/>
      <c r="L49" s="156">
        <v>510.63</v>
      </c>
    </row>
    <row r="50" spans="1:12" ht="38.25">
      <c r="A50" s="153" t="s">
        <v>137</v>
      </c>
      <c r="B50" s="85" t="s">
        <v>146</v>
      </c>
      <c r="C50" s="97" t="s">
        <v>147</v>
      </c>
      <c r="D50" s="154">
        <v>89</v>
      </c>
      <c r="F50" s="155">
        <v>89</v>
      </c>
      <c r="L50" s="156">
        <v>454.46</v>
      </c>
    </row>
    <row r="51" spans="1:12" ht="38.25">
      <c r="A51" s="153" t="s">
        <v>137</v>
      </c>
      <c r="B51" s="85" t="s">
        <v>148</v>
      </c>
      <c r="C51" s="97" t="s">
        <v>147</v>
      </c>
      <c r="D51" s="154">
        <v>40</v>
      </c>
      <c r="F51" s="155">
        <v>40</v>
      </c>
      <c r="L51" s="156">
        <v>204.25</v>
      </c>
    </row>
    <row r="52" spans="1:12">
      <c r="A52" s="157"/>
      <c r="B52" s="158"/>
      <c r="C52" s="159" t="s">
        <v>149</v>
      </c>
      <c r="D52" s="145"/>
      <c r="E52" s="145"/>
      <c r="F52" s="145"/>
      <c r="G52" s="160"/>
      <c r="H52" s="161"/>
      <c r="I52" s="160"/>
      <c r="J52" s="162">
        <v>131866.43</v>
      </c>
      <c r="K52" s="160"/>
      <c r="L52" s="162">
        <v>1846.13</v>
      </c>
    </row>
    <row r="53" spans="1:12">
      <c r="C53" s="165" t="s">
        <v>406</v>
      </c>
      <c r="D53" s="166"/>
      <c r="E53" s="166"/>
      <c r="F53" s="166"/>
      <c r="G53" s="166"/>
      <c r="H53" s="166"/>
      <c r="I53" s="166"/>
      <c r="L53" s="167">
        <v>1187.42</v>
      </c>
    </row>
    <row r="54" spans="1:12">
      <c r="C54" s="168" t="s">
        <v>213</v>
      </c>
      <c r="D54" s="169"/>
      <c r="E54" s="169"/>
      <c r="F54" s="169"/>
      <c r="G54" s="169"/>
    </row>
    <row r="55" spans="1:12">
      <c r="C55" s="170" t="s">
        <v>214</v>
      </c>
      <c r="D55" s="171"/>
      <c r="E55" s="171"/>
      <c r="F55" s="171"/>
      <c r="G55" s="171"/>
      <c r="H55" s="171"/>
      <c r="I55" s="171"/>
      <c r="L55" s="99">
        <v>510.63</v>
      </c>
    </row>
    <row r="56" spans="1:12">
      <c r="C56" s="170" t="s">
        <v>215</v>
      </c>
      <c r="D56" s="171"/>
      <c r="E56" s="171"/>
      <c r="F56" s="171"/>
      <c r="G56" s="171"/>
      <c r="H56" s="171"/>
      <c r="I56" s="171"/>
    </row>
    <row r="57" spans="1:12">
      <c r="C57" s="170" t="s">
        <v>216</v>
      </c>
      <c r="D57" s="171"/>
      <c r="E57" s="171"/>
      <c r="F57" s="171"/>
      <c r="G57" s="171"/>
      <c r="H57" s="171"/>
      <c r="I57" s="171"/>
    </row>
    <row r="58" spans="1:12">
      <c r="C58" s="170" t="s">
        <v>217</v>
      </c>
      <c r="D58" s="171"/>
      <c r="E58" s="171"/>
      <c r="F58" s="171"/>
      <c r="G58" s="171"/>
      <c r="H58" s="171"/>
      <c r="I58" s="171"/>
      <c r="L58" s="99">
        <v>214.47</v>
      </c>
    </row>
    <row r="59" spans="1:12">
      <c r="C59" s="170" t="s">
        <v>218</v>
      </c>
      <c r="D59" s="171"/>
      <c r="E59" s="171"/>
      <c r="F59" s="171"/>
      <c r="G59" s="171"/>
      <c r="H59" s="171"/>
      <c r="I59" s="171"/>
      <c r="L59" s="99">
        <v>462.32</v>
      </c>
    </row>
    <row r="60" spans="1:12">
      <c r="C60" s="170" t="s">
        <v>219</v>
      </c>
      <c r="D60" s="171"/>
      <c r="E60" s="171"/>
      <c r="F60" s="171"/>
      <c r="G60" s="171"/>
      <c r="L60" s="156">
        <v>510.63</v>
      </c>
    </row>
    <row r="61" spans="1:12">
      <c r="C61" s="170" t="s">
        <v>220</v>
      </c>
      <c r="D61" s="171"/>
      <c r="E61" s="171"/>
      <c r="F61" s="171"/>
      <c r="G61" s="171"/>
      <c r="L61" s="156">
        <v>454.46</v>
      </c>
    </row>
    <row r="62" spans="1:12">
      <c r="C62" s="170" t="s">
        <v>221</v>
      </c>
      <c r="D62" s="171"/>
      <c r="E62" s="171"/>
      <c r="F62" s="171"/>
      <c r="G62" s="171"/>
      <c r="L62" s="156">
        <v>204.25</v>
      </c>
    </row>
    <row r="63" spans="1:12">
      <c r="C63" s="170" t="s">
        <v>222</v>
      </c>
      <c r="D63" s="171"/>
      <c r="E63" s="171"/>
      <c r="F63" s="171"/>
      <c r="G63" s="171"/>
      <c r="L63" s="156"/>
    </row>
    <row r="64" spans="1:12">
      <c r="C64" s="170" t="s">
        <v>223</v>
      </c>
      <c r="D64" s="171"/>
      <c r="E64" s="171"/>
      <c r="F64" s="171"/>
      <c r="G64" s="171"/>
      <c r="L64" s="156">
        <v>0</v>
      </c>
    </row>
    <row r="65" spans="1:12">
      <c r="C65" s="165" t="s">
        <v>407</v>
      </c>
      <c r="D65" s="166"/>
      <c r="E65" s="166"/>
      <c r="F65" s="166"/>
      <c r="G65" s="166"/>
      <c r="H65" s="166"/>
      <c r="I65" s="166"/>
      <c r="L65" s="167">
        <v>1846.13</v>
      </c>
    </row>
    <row r="66" spans="1:12">
      <c r="C66" s="168" t="s">
        <v>225</v>
      </c>
      <c r="D66" s="169"/>
      <c r="E66" s="169"/>
      <c r="F66" s="169"/>
      <c r="G66" s="169"/>
    </row>
    <row r="67" spans="1:12">
      <c r="C67" s="170" t="s">
        <v>226</v>
      </c>
      <c r="D67" s="171"/>
      <c r="E67" s="171"/>
      <c r="F67" s="171"/>
      <c r="G67" s="171"/>
      <c r="L67" s="156"/>
    </row>
    <row r="68" spans="1:12">
      <c r="C68" s="170" t="s">
        <v>227</v>
      </c>
      <c r="D68" s="171"/>
      <c r="E68" s="171"/>
      <c r="F68" s="171"/>
      <c r="G68" s="171"/>
      <c r="L68" s="156"/>
    </row>
    <row r="69" spans="1:12">
      <c r="C69" s="170" t="s">
        <v>228</v>
      </c>
      <c r="D69" s="171"/>
      <c r="E69" s="171"/>
      <c r="F69" s="171"/>
      <c r="G69" s="155">
        <v>1.6519999999999999</v>
      </c>
    </row>
    <row r="70" spans="1:12">
      <c r="C70" s="170" t="s">
        <v>229</v>
      </c>
      <c r="D70" s="171"/>
      <c r="E70" s="171"/>
      <c r="F70" s="171"/>
      <c r="G70" s="155"/>
    </row>
    <row r="71" spans="1:12">
      <c r="C71" s="165" t="s">
        <v>408</v>
      </c>
      <c r="D71" s="166"/>
      <c r="E71" s="166"/>
      <c r="F71" s="166"/>
      <c r="G71" s="166"/>
      <c r="H71" s="166"/>
      <c r="I71" s="166"/>
      <c r="J71" s="166"/>
      <c r="K71" s="166"/>
      <c r="L71" s="166"/>
    </row>
    <row r="72" spans="1:12" ht="63.75">
      <c r="A72" s="163" t="s">
        <v>24</v>
      </c>
      <c r="B72" s="164" t="s">
        <v>409</v>
      </c>
      <c r="C72" s="148" t="s">
        <v>410</v>
      </c>
      <c r="D72" s="149" t="s">
        <v>197</v>
      </c>
      <c r="E72" s="150">
        <v>7.0000000000000007E-2</v>
      </c>
      <c r="F72" s="151"/>
      <c r="G72" s="150">
        <v>7.0000000000000007E-2</v>
      </c>
      <c r="H72" s="152"/>
      <c r="I72" s="151"/>
      <c r="J72" s="152"/>
      <c r="K72" s="151"/>
      <c r="L72" s="152"/>
    </row>
    <row r="73" spans="1:12">
      <c r="A73" s="153" t="s">
        <v>137</v>
      </c>
      <c r="B73" s="85" t="s">
        <v>23</v>
      </c>
      <c r="C73" s="97" t="s">
        <v>138</v>
      </c>
      <c r="D73" s="154" t="s">
        <v>113</v>
      </c>
      <c r="G73" s="155">
        <v>2.8</v>
      </c>
      <c r="L73" s="156">
        <v>881.36</v>
      </c>
    </row>
    <row r="74" spans="1:12">
      <c r="A74" s="153" t="s">
        <v>137</v>
      </c>
      <c r="B74" s="85" t="s">
        <v>411</v>
      </c>
      <c r="C74" s="97" t="s">
        <v>412</v>
      </c>
      <c r="D74" s="154"/>
      <c r="E74" s="155">
        <v>40</v>
      </c>
      <c r="G74" s="155">
        <v>2.8</v>
      </c>
      <c r="J74" s="156">
        <v>314.77</v>
      </c>
      <c r="L74" s="156">
        <v>881.36</v>
      </c>
    </row>
    <row r="75" spans="1:12">
      <c r="A75" s="153" t="s">
        <v>137</v>
      </c>
      <c r="B75" s="85" t="s">
        <v>24</v>
      </c>
      <c r="C75" s="97" t="s">
        <v>141</v>
      </c>
      <c r="D75" s="154"/>
    </row>
    <row r="76" spans="1:12">
      <c r="A76" s="153" t="s">
        <v>137</v>
      </c>
      <c r="B76" s="85" t="s">
        <v>137</v>
      </c>
      <c r="C76" s="97" t="s">
        <v>142</v>
      </c>
      <c r="D76" s="154" t="s">
        <v>113</v>
      </c>
    </row>
    <row r="77" spans="1:12">
      <c r="A77" s="153" t="s">
        <v>137</v>
      </c>
      <c r="B77" s="85" t="s">
        <v>35</v>
      </c>
      <c r="C77" s="97" t="s">
        <v>143</v>
      </c>
      <c r="D77" s="154"/>
    </row>
    <row r="78" spans="1:12">
      <c r="A78" s="153" t="s">
        <v>137</v>
      </c>
      <c r="B78" s="85" t="s">
        <v>413</v>
      </c>
      <c r="C78" s="97" t="s">
        <v>414</v>
      </c>
      <c r="D78" s="154" t="s">
        <v>175</v>
      </c>
      <c r="E78" s="155">
        <v>15</v>
      </c>
      <c r="G78" s="155">
        <v>1.05</v>
      </c>
    </row>
    <row r="79" spans="1:12">
      <c r="A79" s="157"/>
      <c r="B79" s="158"/>
      <c r="C79" s="159" t="s">
        <v>144</v>
      </c>
      <c r="D79" s="145"/>
      <c r="E79" s="145"/>
      <c r="F79" s="145"/>
      <c r="G79" s="160"/>
      <c r="H79" s="161"/>
      <c r="I79" s="160"/>
      <c r="J79" s="161"/>
      <c r="K79" s="160"/>
      <c r="L79" s="162">
        <v>881.36</v>
      </c>
    </row>
    <row r="80" spans="1:12">
      <c r="A80" s="153" t="s">
        <v>137</v>
      </c>
      <c r="B80" s="85" t="s">
        <v>137</v>
      </c>
      <c r="C80" s="97" t="s">
        <v>145</v>
      </c>
      <c r="D80" s="154"/>
      <c r="L80" s="156">
        <v>881.36</v>
      </c>
    </row>
    <row r="81" spans="1:12" ht="25.5">
      <c r="A81" s="153" t="s">
        <v>137</v>
      </c>
      <c r="B81" s="85" t="s">
        <v>415</v>
      </c>
      <c r="C81" s="97" t="s">
        <v>416</v>
      </c>
      <c r="D81" s="154">
        <v>103</v>
      </c>
      <c r="F81" s="155">
        <v>103</v>
      </c>
      <c r="L81" s="156">
        <v>907.8</v>
      </c>
    </row>
    <row r="82" spans="1:12" ht="25.5">
      <c r="A82" s="153" t="s">
        <v>137</v>
      </c>
      <c r="B82" s="85" t="s">
        <v>417</v>
      </c>
      <c r="C82" s="97" t="s">
        <v>416</v>
      </c>
      <c r="D82" s="154">
        <v>72</v>
      </c>
      <c r="F82" s="155">
        <v>72</v>
      </c>
      <c r="L82" s="156">
        <v>634.58000000000004</v>
      </c>
    </row>
    <row r="83" spans="1:12">
      <c r="A83" s="157"/>
      <c r="B83" s="158"/>
      <c r="C83" s="159" t="s">
        <v>149</v>
      </c>
      <c r="D83" s="145"/>
      <c r="E83" s="145"/>
      <c r="F83" s="145"/>
      <c r="G83" s="160"/>
      <c r="H83" s="161"/>
      <c r="I83" s="160"/>
      <c r="J83" s="162">
        <v>34624.86</v>
      </c>
      <c r="K83" s="160"/>
      <c r="L83" s="162">
        <v>2423.7399999999998</v>
      </c>
    </row>
    <row r="84" spans="1:12" ht="51">
      <c r="A84" s="163" t="s">
        <v>29</v>
      </c>
      <c r="B84" s="164" t="s">
        <v>418</v>
      </c>
      <c r="C84" s="148" t="s">
        <v>419</v>
      </c>
      <c r="D84" s="149" t="s">
        <v>197</v>
      </c>
      <c r="E84" s="150">
        <v>7.0000000000000007E-2</v>
      </c>
      <c r="F84" s="151"/>
      <c r="G84" s="150">
        <v>7.0000000000000007E-2</v>
      </c>
      <c r="H84" s="152"/>
      <c r="I84" s="151"/>
      <c r="J84" s="152"/>
      <c r="K84" s="151"/>
      <c r="L84" s="152"/>
    </row>
    <row r="85" spans="1:12">
      <c r="A85" s="153" t="s">
        <v>137</v>
      </c>
      <c r="B85" s="85" t="s">
        <v>23</v>
      </c>
      <c r="C85" s="97" t="s">
        <v>138</v>
      </c>
      <c r="D85" s="154" t="s">
        <v>113</v>
      </c>
      <c r="G85" s="155">
        <v>0.38290000000000002</v>
      </c>
      <c r="L85" s="156">
        <v>120.53</v>
      </c>
    </row>
    <row r="86" spans="1:12">
      <c r="A86" s="153" t="s">
        <v>137</v>
      </c>
      <c r="B86" s="85" t="s">
        <v>411</v>
      </c>
      <c r="C86" s="97" t="s">
        <v>412</v>
      </c>
      <c r="D86" s="154"/>
      <c r="E86" s="155">
        <v>5.47</v>
      </c>
      <c r="G86" s="155">
        <v>0.38290000000000002</v>
      </c>
      <c r="J86" s="156">
        <v>314.77</v>
      </c>
      <c r="L86" s="156">
        <v>120.53</v>
      </c>
    </row>
    <row r="87" spans="1:12">
      <c r="A87" s="153" t="s">
        <v>137</v>
      </c>
      <c r="B87" s="85" t="s">
        <v>24</v>
      </c>
      <c r="C87" s="97" t="s">
        <v>141</v>
      </c>
      <c r="D87" s="154"/>
    </row>
    <row r="88" spans="1:12">
      <c r="A88" s="153" t="s">
        <v>137</v>
      </c>
      <c r="B88" s="85" t="s">
        <v>137</v>
      </c>
      <c r="C88" s="97" t="s">
        <v>142</v>
      </c>
      <c r="D88" s="154" t="s">
        <v>113</v>
      </c>
    </row>
    <row r="89" spans="1:12">
      <c r="A89" s="153" t="s">
        <v>137</v>
      </c>
      <c r="B89" s="85" t="s">
        <v>35</v>
      </c>
      <c r="C89" s="97" t="s">
        <v>143</v>
      </c>
      <c r="D89" s="154"/>
    </row>
    <row r="90" spans="1:12">
      <c r="A90" s="153" t="s">
        <v>137</v>
      </c>
      <c r="B90" s="85" t="s">
        <v>413</v>
      </c>
      <c r="C90" s="97" t="s">
        <v>414</v>
      </c>
      <c r="D90" s="154" t="s">
        <v>175</v>
      </c>
      <c r="E90" s="155">
        <v>5</v>
      </c>
      <c r="G90" s="155">
        <v>0.35</v>
      </c>
    </row>
    <row r="91" spans="1:12">
      <c r="A91" s="157"/>
      <c r="B91" s="158"/>
      <c r="C91" s="159" t="s">
        <v>144</v>
      </c>
      <c r="D91" s="145"/>
      <c r="E91" s="145"/>
      <c r="F91" s="145"/>
      <c r="G91" s="160"/>
      <c r="H91" s="161"/>
      <c r="I91" s="160"/>
      <c r="J91" s="161"/>
      <c r="K91" s="160"/>
      <c r="L91" s="162">
        <v>120.53</v>
      </c>
    </row>
    <row r="92" spans="1:12">
      <c r="A92" s="153" t="s">
        <v>137</v>
      </c>
      <c r="B92" s="85" t="s">
        <v>137</v>
      </c>
      <c r="C92" s="97" t="s">
        <v>145</v>
      </c>
      <c r="D92" s="154"/>
      <c r="L92" s="156">
        <v>120.53</v>
      </c>
    </row>
    <row r="93" spans="1:12" ht="25.5">
      <c r="A93" s="153" t="s">
        <v>137</v>
      </c>
      <c r="B93" s="85" t="s">
        <v>415</v>
      </c>
      <c r="C93" s="97" t="s">
        <v>416</v>
      </c>
      <c r="D93" s="154">
        <v>103</v>
      </c>
      <c r="F93" s="155">
        <v>103</v>
      </c>
      <c r="L93" s="156">
        <v>124.15</v>
      </c>
    </row>
    <row r="94" spans="1:12" ht="25.5">
      <c r="A94" s="153" t="s">
        <v>137</v>
      </c>
      <c r="B94" s="85" t="s">
        <v>417</v>
      </c>
      <c r="C94" s="97" t="s">
        <v>416</v>
      </c>
      <c r="D94" s="154">
        <v>72</v>
      </c>
      <c r="F94" s="155">
        <v>72</v>
      </c>
      <c r="L94" s="156">
        <v>86.78</v>
      </c>
    </row>
    <row r="95" spans="1:12">
      <c r="A95" s="157"/>
      <c r="B95" s="158"/>
      <c r="C95" s="159" t="s">
        <v>149</v>
      </c>
      <c r="D95" s="145"/>
      <c r="E95" s="145"/>
      <c r="F95" s="145"/>
      <c r="G95" s="160"/>
      <c r="H95" s="161"/>
      <c r="I95" s="160"/>
      <c r="J95" s="162">
        <v>4735.1400000000003</v>
      </c>
      <c r="K95" s="160"/>
      <c r="L95" s="162">
        <v>331.46</v>
      </c>
    </row>
    <row r="96" spans="1:12" ht="38.25">
      <c r="A96" s="163" t="s">
        <v>35</v>
      </c>
      <c r="B96" s="164" t="s">
        <v>420</v>
      </c>
      <c r="C96" s="148" t="s">
        <v>421</v>
      </c>
      <c r="D96" s="149" t="s">
        <v>197</v>
      </c>
      <c r="E96" s="150">
        <v>7.0000000000000007E-2</v>
      </c>
      <c r="F96" s="151"/>
      <c r="G96" s="150">
        <v>7.0000000000000007E-2</v>
      </c>
      <c r="H96" s="152"/>
      <c r="I96" s="151"/>
      <c r="J96" s="152"/>
      <c r="K96" s="151"/>
      <c r="L96" s="152"/>
    </row>
    <row r="97" spans="1:12">
      <c r="A97" s="153" t="s">
        <v>137</v>
      </c>
      <c r="B97" s="85" t="s">
        <v>23</v>
      </c>
      <c r="C97" s="97" t="s">
        <v>138</v>
      </c>
      <c r="D97" s="154" t="s">
        <v>113</v>
      </c>
      <c r="G97" s="155">
        <v>0.39689999999999998</v>
      </c>
      <c r="L97" s="156">
        <v>124.02</v>
      </c>
    </row>
    <row r="98" spans="1:12">
      <c r="A98" s="153" t="s">
        <v>137</v>
      </c>
      <c r="B98" s="85" t="s">
        <v>422</v>
      </c>
      <c r="C98" s="97" t="s">
        <v>423</v>
      </c>
      <c r="D98" s="154" t="s">
        <v>113</v>
      </c>
      <c r="E98" s="155">
        <v>5</v>
      </c>
      <c r="G98" s="155">
        <v>0.35</v>
      </c>
      <c r="J98" s="156">
        <v>309.10000000000002</v>
      </c>
      <c r="L98" s="156">
        <v>108.19</v>
      </c>
    </row>
    <row r="99" spans="1:12">
      <c r="A99" s="153" t="s">
        <v>137</v>
      </c>
      <c r="B99" s="85" t="s">
        <v>424</v>
      </c>
      <c r="C99" s="97" t="s">
        <v>425</v>
      </c>
      <c r="D99" s="154" t="s">
        <v>113</v>
      </c>
      <c r="E99" s="155">
        <v>0.67</v>
      </c>
      <c r="G99" s="155">
        <v>4.6899999999999997E-2</v>
      </c>
      <c r="J99" s="156">
        <v>337.46</v>
      </c>
      <c r="L99" s="156">
        <v>15.83</v>
      </c>
    </row>
    <row r="100" spans="1:12">
      <c r="A100" s="153" t="s">
        <v>137</v>
      </c>
      <c r="B100" s="85" t="s">
        <v>24</v>
      </c>
      <c r="C100" s="97" t="s">
        <v>141</v>
      </c>
      <c r="D100" s="154"/>
      <c r="L100" s="156">
        <v>122.45</v>
      </c>
    </row>
    <row r="101" spans="1:12">
      <c r="A101" s="153" t="s">
        <v>137</v>
      </c>
      <c r="B101" s="85" t="s">
        <v>137</v>
      </c>
      <c r="C101" s="97" t="s">
        <v>142</v>
      </c>
      <c r="D101" s="154" t="s">
        <v>113</v>
      </c>
      <c r="G101" s="155">
        <v>9.0999999999999998E-2</v>
      </c>
      <c r="L101" s="156">
        <v>34.58</v>
      </c>
    </row>
    <row r="102" spans="1:12" ht="25.5">
      <c r="A102" s="153" t="s">
        <v>137</v>
      </c>
      <c r="B102" s="85" t="s">
        <v>426</v>
      </c>
      <c r="C102" s="97" t="s">
        <v>427</v>
      </c>
      <c r="D102" s="154" t="s">
        <v>161</v>
      </c>
      <c r="E102" s="155">
        <v>1.3</v>
      </c>
      <c r="G102" s="155">
        <v>9.0999999999999998E-2</v>
      </c>
      <c r="H102" s="156">
        <v>1043.1400000000001</v>
      </c>
      <c r="I102" s="155">
        <v>1.29</v>
      </c>
      <c r="J102" s="156">
        <v>1345.65</v>
      </c>
      <c r="L102" s="156">
        <v>122.45</v>
      </c>
    </row>
    <row r="103" spans="1:12" ht="25.5">
      <c r="A103" s="153" t="s">
        <v>137</v>
      </c>
      <c r="B103" s="85" t="s">
        <v>169</v>
      </c>
      <c r="C103" s="97" t="s">
        <v>170</v>
      </c>
      <c r="D103" s="154" t="s">
        <v>164</v>
      </c>
      <c r="E103" s="155">
        <v>1.3</v>
      </c>
      <c r="G103" s="155">
        <v>9.0999999999999998E-2</v>
      </c>
      <c r="J103" s="156">
        <v>380</v>
      </c>
      <c r="L103" s="156">
        <v>34.58</v>
      </c>
    </row>
    <row r="104" spans="1:12">
      <c r="A104" s="153" t="s">
        <v>137</v>
      </c>
      <c r="B104" s="85" t="s">
        <v>35</v>
      </c>
      <c r="C104" s="97" t="s">
        <v>143</v>
      </c>
      <c r="D104" s="154"/>
      <c r="L104" s="156">
        <v>26.25</v>
      </c>
    </row>
    <row r="105" spans="1:12" ht="25.5">
      <c r="A105" s="153" t="s">
        <v>137</v>
      </c>
      <c r="B105" s="85" t="s">
        <v>173</v>
      </c>
      <c r="C105" s="97" t="s">
        <v>174</v>
      </c>
      <c r="D105" s="154" t="s">
        <v>175</v>
      </c>
      <c r="E105" s="155">
        <v>10</v>
      </c>
      <c r="G105" s="155">
        <v>0.7</v>
      </c>
      <c r="H105" s="156">
        <v>35.71</v>
      </c>
      <c r="I105" s="155">
        <v>1.05</v>
      </c>
      <c r="J105" s="156">
        <v>37.5</v>
      </c>
      <c r="L105" s="156">
        <v>26.25</v>
      </c>
    </row>
    <row r="106" spans="1:12">
      <c r="A106" s="153" t="s">
        <v>137</v>
      </c>
      <c r="B106" s="85" t="s">
        <v>428</v>
      </c>
      <c r="C106" s="97" t="s">
        <v>429</v>
      </c>
      <c r="D106" s="154" t="s">
        <v>185</v>
      </c>
      <c r="E106" s="155">
        <v>2</v>
      </c>
      <c r="G106" s="155">
        <v>0.14000000000000001</v>
      </c>
    </row>
    <row r="107" spans="1:12">
      <c r="A107" s="157"/>
      <c r="B107" s="158"/>
      <c r="C107" s="159" t="s">
        <v>144</v>
      </c>
      <c r="D107" s="145"/>
      <c r="E107" s="145"/>
      <c r="F107" s="145"/>
      <c r="G107" s="160"/>
      <c r="H107" s="161"/>
      <c r="I107" s="160"/>
      <c r="J107" s="161"/>
      <c r="K107" s="160"/>
      <c r="L107" s="162">
        <v>307.3</v>
      </c>
    </row>
    <row r="108" spans="1:12">
      <c r="A108" s="153" t="s">
        <v>137</v>
      </c>
      <c r="B108" s="85" t="s">
        <v>137</v>
      </c>
      <c r="C108" s="97" t="s">
        <v>145</v>
      </c>
      <c r="D108" s="154"/>
      <c r="L108" s="156">
        <v>158.6</v>
      </c>
    </row>
    <row r="109" spans="1:12" ht="25.5">
      <c r="A109" s="153" t="s">
        <v>137</v>
      </c>
      <c r="B109" s="85" t="s">
        <v>415</v>
      </c>
      <c r="C109" s="97" t="s">
        <v>416</v>
      </c>
      <c r="D109" s="154">
        <v>103</v>
      </c>
      <c r="F109" s="155">
        <v>103</v>
      </c>
      <c r="L109" s="156">
        <v>163.36000000000001</v>
      </c>
    </row>
    <row r="110" spans="1:12" ht="25.5">
      <c r="A110" s="153" t="s">
        <v>137</v>
      </c>
      <c r="B110" s="85" t="s">
        <v>417</v>
      </c>
      <c r="C110" s="97" t="s">
        <v>416</v>
      </c>
      <c r="D110" s="154">
        <v>72</v>
      </c>
      <c r="F110" s="155">
        <v>72</v>
      </c>
      <c r="L110" s="156">
        <v>114.19</v>
      </c>
    </row>
    <row r="111" spans="1:12">
      <c r="A111" s="157"/>
      <c r="B111" s="158"/>
      <c r="C111" s="159" t="s">
        <v>149</v>
      </c>
      <c r="D111" s="145"/>
      <c r="E111" s="145"/>
      <c r="F111" s="145"/>
      <c r="G111" s="160"/>
      <c r="H111" s="161"/>
      <c r="I111" s="160"/>
      <c r="J111" s="162">
        <v>8355</v>
      </c>
      <c r="K111" s="160"/>
      <c r="L111" s="162">
        <v>584.85</v>
      </c>
    </row>
    <row r="112" spans="1:12">
      <c r="C112" s="165" t="s">
        <v>430</v>
      </c>
      <c r="D112" s="166"/>
      <c r="E112" s="166"/>
      <c r="F112" s="166"/>
      <c r="G112" s="166"/>
      <c r="H112" s="166"/>
      <c r="I112" s="166"/>
      <c r="L112" s="167">
        <v>1309.19</v>
      </c>
    </row>
    <row r="113" spans="3:12">
      <c r="C113" s="168" t="s">
        <v>213</v>
      </c>
      <c r="D113" s="169"/>
      <c r="E113" s="169"/>
      <c r="F113" s="169"/>
      <c r="G113" s="169"/>
    </row>
    <row r="114" spans="3:12">
      <c r="C114" s="170" t="s">
        <v>214</v>
      </c>
      <c r="D114" s="171"/>
      <c r="E114" s="171"/>
      <c r="F114" s="171"/>
      <c r="G114" s="171"/>
      <c r="H114" s="171"/>
      <c r="I114" s="171"/>
      <c r="L114" s="99">
        <v>1125.9100000000001</v>
      </c>
    </row>
    <row r="115" spans="3:12">
      <c r="C115" s="170" t="s">
        <v>215</v>
      </c>
      <c r="D115" s="171"/>
      <c r="E115" s="171"/>
      <c r="F115" s="171"/>
      <c r="G115" s="171"/>
      <c r="H115" s="171"/>
      <c r="I115" s="171"/>
      <c r="L115" s="99">
        <v>122.45</v>
      </c>
    </row>
    <row r="116" spans="3:12">
      <c r="C116" s="170" t="s">
        <v>216</v>
      </c>
      <c r="D116" s="171"/>
      <c r="E116" s="171"/>
      <c r="F116" s="171"/>
      <c r="G116" s="171"/>
      <c r="H116" s="171"/>
      <c r="I116" s="171"/>
      <c r="L116" s="99">
        <v>34.58</v>
      </c>
    </row>
    <row r="117" spans="3:12">
      <c r="C117" s="170" t="s">
        <v>217</v>
      </c>
      <c r="D117" s="171"/>
      <c r="E117" s="171"/>
      <c r="F117" s="171"/>
      <c r="G117" s="171"/>
      <c r="H117" s="171"/>
      <c r="I117" s="171"/>
      <c r="L117" s="99">
        <v>26.25</v>
      </c>
    </row>
    <row r="118" spans="3:12">
      <c r="C118" s="170" t="s">
        <v>218</v>
      </c>
      <c r="D118" s="171"/>
      <c r="E118" s="171"/>
      <c r="F118" s="171"/>
      <c r="G118" s="171"/>
      <c r="H118" s="171"/>
      <c r="I118" s="171"/>
    </row>
    <row r="119" spans="3:12">
      <c r="C119" s="170" t="s">
        <v>219</v>
      </c>
      <c r="D119" s="171"/>
      <c r="E119" s="171"/>
      <c r="F119" s="171"/>
      <c r="G119" s="171"/>
      <c r="L119" s="156">
        <v>1160.49</v>
      </c>
    </row>
    <row r="120" spans="3:12">
      <c r="C120" s="170" t="s">
        <v>220</v>
      </c>
      <c r="D120" s="171"/>
      <c r="E120" s="171"/>
      <c r="F120" s="171"/>
      <c r="G120" s="171"/>
      <c r="L120" s="156">
        <v>1195.31</v>
      </c>
    </row>
    <row r="121" spans="3:12">
      <c r="C121" s="170" t="s">
        <v>221</v>
      </c>
      <c r="D121" s="171"/>
      <c r="E121" s="171"/>
      <c r="F121" s="171"/>
      <c r="G121" s="171"/>
      <c r="L121" s="156">
        <v>835.55</v>
      </c>
    </row>
    <row r="122" spans="3:12">
      <c r="C122" s="170" t="s">
        <v>222</v>
      </c>
      <c r="D122" s="171"/>
      <c r="E122" s="171"/>
      <c r="F122" s="171"/>
      <c r="G122" s="171"/>
      <c r="L122" s="156"/>
    </row>
    <row r="123" spans="3:12">
      <c r="C123" s="170" t="s">
        <v>223</v>
      </c>
      <c r="D123" s="171"/>
      <c r="E123" s="171"/>
      <c r="F123" s="171"/>
      <c r="G123" s="171"/>
      <c r="L123" s="156">
        <v>0</v>
      </c>
    </row>
    <row r="124" spans="3:12">
      <c r="C124" s="165" t="s">
        <v>431</v>
      </c>
      <c r="D124" s="166"/>
      <c r="E124" s="166"/>
      <c r="F124" s="166"/>
      <c r="G124" s="166"/>
      <c r="H124" s="166"/>
      <c r="I124" s="166"/>
      <c r="L124" s="167">
        <v>3340.05</v>
      </c>
    </row>
    <row r="125" spans="3:12">
      <c r="C125" s="168" t="s">
        <v>225</v>
      </c>
      <c r="D125" s="169"/>
      <c r="E125" s="169"/>
      <c r="F125" s="169"/>
      <c r="G125" s="169"/>
    </row>
    <row r="126" spans="3:12">
      <c r="C126" s="170" t="s">
        <v>226</v>
      </c>
      <c r="D126" s="171"/>
      <c r="E126" s="171"/>
      <c r="F126" s="171"/>
      <c r="G126" s="171"/>
      <c r="L126" s="156"/>
    </row>
    <row r="127" spans="3:12">
      <c r="C127" s="170" t="s">
        <v>227</v>
      </c>
      <c r="D127" s="171"/>
      <c r="E127" s="171"/>
      <c r="F127" s="171"/>
      <c r="G127" s="171"/>
      <c r="L127" s="156"/>
    </row>
    <row r="128" spans="3:12">
      <c r="C128" s="170" t="s">
        <v>228</v>
      </c>
      <c r="D128" s="171"/>
      <c r="E128" s="171"/>
      <c r="F128" s="171"/>
      <c r="G128" s="155">
        <v>3.5798000000000001</v>
      </c>
    </row>
    <row r="129" spans="1:12">
      <c r="C129" s="170" t="s">
        <v>229</v>
      </c>
      <c r="D129" s="171"/>
      <c r="E129" s="171"/>
      <c r="F129" s="171"/>
      <c r="G129" s="155">
        <v>9.0999999999999998E-2</v>
      </c>
    </row>
    <row r="130" spans="1:12">
      <c r="C130" s="165" t="s">
        <v>304</v>
      </c>
      <c r="D130" s="166"/>
      <c r="E130" s="166"/>
      <c r="F130" s="166"/>
      <c r="G130" s="166"/>
      <c r="H130" s="166"/>
      <c r="I130" s="166"/>
      <c r="J130" s="166"/>
      <c r="K130" s="166"/>
      <c r="L130" s="166"/>
    </row>
    <row r="131" spans="1:12" ht="38.25">
      <c r="A131" s="153" t="s">
        <v>41</v>
      </c>
      <c r="B131" s="85" t="s">
        <v>318</v>
      </c>
      <c r="C131" s="97" t="s">
        <v>432</v>
      </c>
      <c r="D131" s="154" t="s">
        <v>175</v>
      </c>
      <c r="E131" s="155">
        <v>1.4</v>
      </c>
      <c r="G131" s="155">
        <v>1.4</v>
      </c>
      <c r="J131" s="156">
        <v>2218.88</v>
      </c>
      <c r="L131" s="156">
        <v>3106.43</v>
      </c>
    </row>
    <row r="132" spans="1:12">
      <c r="A132" s="157"/>
      <c r="B132" s="158"/>
      <c r="C132" s="159" t="s">
        <v>149</v>
      </c>
      <c r="D132" s="145"/>
      <c r="E132" s="145"/>
      <c r="F132" s="145"/>
      <c r="G132" s="160"/>
      <c r="H132" s="161"/>
      <c r="I132" s="160"/>
      <c r="J132" s="162">
        <v>2218.88</v>
      </c>
      <c r="K132" s="160"/>
      <c r="L132" s="162">
        <v>3106.43</v>
      </c>
    </row>
    <row r="133" spans="1:12" ht="38.25">
      <c r="A133" s="153" t="s">
        <v>44</v>
      </c>
      <c r="B133" s="85" t="s">
        <v>433</v>
      </c>
      <c r="C133" s="97" t="s">
        <v>434</v>
      </c>
      <c r="D133" s="154" t="s">
        <v>185</v>
      </c>
      <c r="E133" s="155">
        <v>0.28000000000000003</v>
      </c>
      <c r="G133" s="155">
        <v>0.28000000000000003</v>
      </c>
      <c r="J133" s="156">
        <v>494.71</v>
      </c>
      <c r="L133" s="156">
        <v>138.52000000000001</v>
      </c>
    </row>
    <row r="134" spans="1:12">
      <c r="A134" s="157"/>
      <c r="B134" s="158"/>
      <c r="C134" s="159" t="s">
        <v>149</v>
      </c>
      <c r="D134" s="145"/>
      <c r="E134" s="145"/>
      <c r="F134" s="145"/>
      <c r="G134" s="160"/>
      <c r="H134" s="161"/>
      <c r="I134" s="160"/>
      <c r="J134" s="162">
        <v>494.71</v>
      </c>
      <c r="K134" s="160"/>
      <c r="L134" s="162">
        <v>138.52000000000001</v>
      </c>
    </row>
    <row r="135" spans="1:12">
      <c r="C135" s="165" t="s">
        <v>335</v>
      </c>
      <c r="D135" s="166"/>
      <c r="E135" s="166"/>
      <c r="F135" s="166"/>
      <c r="G135" s="166"/>
      <c r="H135" s="166"/>
      <c r="I135" s="166"/>
      <c r="L135" s="167">
        <v>3244.95</v>
      </c>
    </row>
    <row r="136" spans="1:12">
      <c r="C136" s="168" t="s">
        <v>213</v>
      </c>
      <c r="D136" s="169"/>
      <c r="E136" s="169"/>
      <c r="F136" s="169"/>
      <c r="G136" s="169"/>
    </row>
    <row r="137" spans="1:12">
      <c r="C137" s="170" t="s">
        <v>214</v>
      </c>
      <c r="D137" s="171"/>
      <c r="E137" s="171"/>
      <c r="F137" s="171"/>
      <c r="G137" s="171"/>
      <c r="H137" s="171"/>
      <c r="I137" s="171"/>
    </row>
    <row r="138" spans="1:12">
      <c r="C138" s="170" t="s">
        <v>215</v>
      </c>
      <c r="D138" s="171"/>
      <c r="E138" s="171"/>
      <c r="F138" s="171"/>
      <c r="G138" s="171"/>
      <c r="H138" s="171"/>
      <c r="I138" s="171"/>
    </row>
    <row r="139" spans="1:12">
      <c r="C139" s="170" t="s">
        <v>216</v>
      </c>
      <c r="D139" s="171"/>
      <c r="E139" s="171"/>
      <c r="F139" s="171"/>
      <c r="G139" s="171"/>
      <c r="H139" s="171"/>
      <c r="I139" s="171"/>
    </row>
    <row r="140" spans="1:12">
      <c r="C140" s="170" t="s">
        <v>217</v>
      </c>
      <c r="D140" s="171"/>
      <c r="E140" s="171"/>
      <c r="F140" s="171"/>
      <c r="G140" s="171"/>
      <c r="H140" s="171"/>
      <c r="I140" s="171"/>
      <c r="L140" s="99">
        <v>3244.95</v>
      </c>
    </row>
    <row r="141" spans="1:12">
      <c r="C141" s="170" t="s">
        <v>218</v>
      </c>
      <c r="D141" s="171"/>
      <c r="E141" s="171"/>
      <c r="F141" s="171"/>
      <c r="G141" s="171"/>
      <c r="H141" s="171"/>
      <c r="I141" s="171"/>
    </row>
    <row r="142" spans="1:12">
      <c r="C142" s="170" t="s">
        <v>219</v>
      </c>
      <c r="D142" s="171"/>
      <c r="E142" s="171"/>
      <c r="F142" s="171"/>
      <c r="G142" s="171"/>
      <c r="L142" s="156">
        <v>0</v>
      </c>
    </row>
    <row r="143" spans="1:12">
      <c r="C143" s="170" t="s">
        <v>220</v>
      </c>
      <c r="D143" s="171"/>
      <c r="E143" s="171"/>
      <c r="F143" s="171"/>
      <c r="G143" s="171"/>
      <c r="L143" s="156">
        <v>0</v>
      </c>
    </row>
    <row r="144" spans="1:12">
      <c r="C144" s="170" t="s">
        <v>221</v>
      </c>
      <c r="D144" s="171"/>
      <c r="E144" s="171"/>
      <c r="F144" s="171"/>
      <c r="G144" s="171"/>
      <c r="L144" s="156">
        <v>0</v>
      </c>
    </row>
    <row r="145" spans="1:12">
      <c r="C145" s="170" t="s">
        <v>222</v>
      </c>
      <c r="D145" s="171"/>
      <c r="E145" s="171"/>
      <c r="F145" s="171"/>
      <c r="G145" s="171"/>
      <c r="L145" s="156"/>
    </row>
    <row r="146" spans="1:12">
      <c r="C146" s="170" t="s">
        <v>223</v>
      </c>
      <c r="D146" s="171"/>
      <c r="E146" s="171"/>
      <c r="F146" s="171"/>
      <c r="G146" s="171"/>
      <c r="L146" s="156">
        <v>0</v>
      </c>
    </row>
    <row r="147" spans="1:12">
      <c r="C147" s="165" t="s">
        <v>336</v>
      </c>
      <c r="D147" s="166"/>
      <c r="E147" s="166"/>
      <c r="F147" s="166"/>
      <c r="G147" s="166"/>
      <c r="H147" s="166"/>
      <c r="I147" s="166"/>
      <c r="L147" s="167">
        <v>3244.95</v>
      </c>
    </row>
    <row r="148" spans="1:12">
      <c r="C148" s="168" t="s">
        <v>225</v>
      </c>
      <c r="D148" s="169"/>
      <c r="E148" s="169"/>
      <c r="F148" s="169"/>
      <c r="G148" s="169"/>
    </row>
    <row r="149" spans="1:12">
      <c r="C149" s="170" t="s">
        <v>226</v>
      </c>
      <c r="D149" s="171"/>
      <c r="E149" s="171"/>
      <c r="F149" s="171"/>
      <c r="G149" s="171"/>
      <c r="L149" s="156">
        <v>3244.95</v>
      </c>
    </row>
    <row r="150" spans="1:12">
      <c r="C150" s="170" t="s">
        <v>227</v>
      </c>
      <c r="D150" s="171"/>
      <c r="E150" s="171"/>
      <c r="F150" s="171"/>
      <c r="G150" s="171"/>
      <c r="L150" s="156"/>
    </row>
    <row r="151" spans="1:12">
      <c r="C151" s="170" t="s">
        <v>228</v>
      </c>
      <c r="D151" s="171"/>
      <c r="E151" s="171"/>
      <c r="F151" s="171"/>
      <c r="G151" s="155"/>
    </row>
    <row r="152" spans="1:12">
      <c r="C152" s="170" t="s">
        <v>229</v>
      </c>
      <c r="D152" s="171"/>
      <c r="E152" s="171"/>
      <c r="F152" s="171"/>
      <c r="G152" s="155"/>
    </row>
    <row r="153" spans="1:12">
      <c r="A153" s="157"/>
      <c r="B153" s="158"/>
      <c r="C153" s="159" t="s">
        <v>337</v>
      </c>
      <c r="D153" s="145"/>
      <c r="E153" s="145"/>
      <c r="F153" s="145"/>
      <c r="G153" s="145"/>
      <c r="H153" s="161"/>
      <c r="I153" s="160"/>
      <c r="J153" s="161"/>
      <c r="K153" s="160"/>
      <c r="L153" s="161"/>
    </row>
    <row r="155" spans="1:12">
      <c r="C155" s="165" t="s">
        <v>338</v>
      </c>
      <c r="D155" s="166"/>
      <c r="E155" s="166"/>
      <c r="F155" s="166"/>
      <c r="G155" s="166"/>
      <c r="L155" s="167">
        <v>8431.1299999999992</v>
      </c>
    </row>
    <row r="156" spans="1:12">
      <c r="C156" s="168" t="s">
        <v>339</v>
      </c>
      <c r="D156" s="169"/>
      <c r="E156" s="169"/>
      <c r="F156" s="169"/>
      <c r="G156" s="169"/>
      <c r="H156" s="169"/>
      <c r="I156" s="169"/>
    </row>
    <row r="157" spans="1:12">
      <c r="C157" s="170" t="s">
        <v>340</v>
      </c>
      <c r="D157" s="171"/>
      <c r="E157" s="171"/>
      <c r="F157" s="171"/>
      <c r="G157" s="171"/>
      <c r="L157" s="156">
        <v>5741.56</v>
      </c>
    </row>
    <row r="158" spans="1:12">
      <c r="C158" s="168" t="s">
        <v>213</v>
      </c>
      <c r="D158" s="169"/>
      <c r="E158" s="169"/>
      <c r="F158" s="169"/>
      <c r="G158" s="169"/>
    </row>
    <row r="159" spans="1:12">
      <c r="C159" s="170" t="s">
        <v>214</v>
      </c>
      <c r="D159" s="171"/>
      <c r="E159" s="171"/>
      <c r="F159" s="171"/>
      <c r="G159" s="171"/>
      <c r="H159" s="171"/>
      <c r="I159" s="171"/>
      <c r="L159" s="99">
        <v>1636.54</v>
      </c>
    </row>
    <row r="160" spans="1:12">
      <c r="C160" s="170" t="s">
        <v>215</v>
      </c>
      <c r="D160" s="171"/>
      <c r="E160" s="171"/>
      <c r="F160" s="171"/>
      <c r="G160" s="171"/>
      <c r="H160" s="171"/>
      <c r="I160" s="171"/>
      <c r="L160" s="99">
        <v>122.45</v>
      </c>
    </row>
    <row r="161" spans="3:12">
      <c r="C161" s="170" t="s">
        <v>216</v>
      </c>
      <c r="D161" s="171"/>
      <c r="E161" s="171"/>
      <c r="F161" s="171"/>
      <c r="G161" s="171"/>
      <c r="H161" s="171"/>
      <c r="I161" s="171"/>
      <c r="L161" s="99">
        <v>34.58</v>
      </c>
    </row>
    <row r="162" spans="3:12">
      <c r="C162" s="170" t="s">
        <v>217</v>
      </c>
      <c r="D162" s="171"/>
      <c r="E162" s="171"/>
      <c r="F162" s="171"/>
      <c r="G162" s="171"/>
      <c r="H162" s="171"/>
      <c r="I162" s="171"/>
      <c r="L162" s="99">
        <v>3485.67</v>
      </c>
    </row>
    <row r="163" spans="3:12">
      <c r="C163" s="170" t="s">
        <v>218</v>
      </c>
      <c r="D163" s="171"/>
      <c r="E163" s="171"/>
      <c r="F163" s="171"/>
      <c r="G163" s="171"/>
      <c r="H163" s="171"/>
      <c r="I163" s="171"/>
      <c r="L163" s="99">
        <v>462.32</v>
      </c>
    </row>
    <row r="164" spans="3:12">
      <c r="C164" s="170" t="s">
        <v>341</v>
      </c>
      <c r="D164" s="171"/>
      <c r="E164" s="171"/>
      <c r="F164" s="171"/>
      <c r="G164" s="171"/>
      <c r="L164" s="156">
        <v>1671.12</v>
      </c>
    </row>
    <row r="165" spans="3:12">
      <c r="C165" s="170" t="s">
        <v>342</v>
      </c>
      <c r="D165" s="171"/>
      <c r="E165" s="171"/>
      <c r="F165" s="171"/>
      <c r="G165" s="171"/>
      <c r="L165" s="156">
        <v>1649.77</v>
      </c>
    </row>
    <row r="166" spans="3:12">
      <c r="C166" s="170" t="s">
        <v>343</v>
      </c>
      <c r="D166" s="171"/>
      <c r="E166" s="171"/>
      <c r="F166" s="171"/>
      <c r="G166" s="171"/>
      <c r="L166" s="156">
        <v>1039.8</v>
      </c>
    </row>
    <row r="168" spans="3:12">
      <c r="C168" s="165" t="s">
        <v>344</v>
      </c>
      <c r="D168" s="166"/>
      <c r="E168" s="166"/>
      <c r="F168" s="166"/>
      <c r="G168" s="166"/>
      <c r="L168" s="167">
        <v>0</v>
      </c>
    </row>
    <row r="169" spans="3:12">
      <c r="C169" s="168" t="s">
        <v>339</v>
      </c>
      <c r="D169" s="169"/>
      <c r="E169" s="169"/>
      <c r="F169" s="169"/>
      <c r="G169" s="169"/>
      <c r="H169" s="169"/>
      <c r="I169" s="169"/>
    </row>
    <row r="170" spans="3:12">
      <c r="C170" s="170" t="s">
        <v>340</v>
      </c>
      <c r="D170" s="171"/>
      <c r="E170" s="171"/>
      <c r="F170" s="171"/>
      <c r="G170" s="171"/>
      <c r="L170" s="156"/>
    </row>
    <row r="171" spans="3:12">
      <c r="C171" s="168" t="s">
        <v>213</v>
      </c>
      <c r="D171" s="169"/>
      <c r="E171" s="169"/>
      <c r="F171" s="169"/>
      <c r="G171" s="169"/>
    </row>
    <row r="172" spans="3:12">
      <c r="C172" s="170" t="s">
        <v>214</v>
      </c>
      <c r="D172" s="171"/>
      <c r="E172" s="171"/>
      <c r="F172" s="171"/>
      <c r="G172" s="171"/>
      <c r="H172" s="171"/>
      <c r="I172" s="171"/>
    </row>
    <row r="173" spans="3:12">
      <c r="C173" s="170" t="s">
        <v>215</v>
      </c>
      <c r="D173" s="171"/>
      <c r="E173" s="171"/>
      <c r="F173" s="171"/>
      <c r="G173" s="171"/>
      <c r="H173" s="171"/>
      <c r="I173" s="171"/>
    </row>
    <row r="174" spans="3:12">
      <c r="C174" s="170" t="s">
        <v>216</v>
      </c>
      <c r="D174" s="171"/>
      <c r="E174" s="171"/>
      <c r="F174" s="171"/>
      <c r="G174" s="171"/>
      <c r="H174" s="171"/>
      <c r="I174" s="171"/>
    </row>
    <row r="175" spans="3:12">
      <c r="C175" s="170" t="s">
        <v>217</v>
      </c>
      <c r="D175" s="171"/>
      <c r="E175" s="171"/>
      <c r="F175" s="171"/>
      <c r="G175" s="171"/>
      <c r="H175" s="171"/>
      <c r="I175" s="171"/>
    </row>
    <row r="176" spans="3:12">
      <c r="C176" s="170" t="s">
        <v>218</v>
      </c>
      <c r="D176" s="171"/>
      <c r="E176" s="171"/>
      <c r="F176" s="171"/>
      <c r="G176" s="171"/>
      <c r="H176" s="171"/>
      <c r="I176" s="171"/>
    </row>
    <row r="177" spans="3:12">
      <c r="C177" s="170" t="s">
        <v>341</v>
      </c>
      <c r="D177" s="171"/>
      <c r="E177" s="171"/>
      <c r="F177" s="171"/>
      <c r="G177" s="171"/>
      <c r="L177" s="156">
        <v>0</v>
      </c>
    </row>
    <row r="178" spans="3:12">
      <c r="C178" s="170" t="s">
        <v>342</v>
      </c>
      <c r="D178" s="171"/>
      <c r="E178" s="171"/>
      <c r="F178" s="171"/>
      <c r="G178" s="171"/>
      <c r="L178" s="156">
        <v>0</v>
      </c>
    </row>
    <row r="179" spans="3:12">
      <c r="C179" s="170" t="s">
        <v>343</v>
      </c>
      <c r="D179" s="171"/>
      <c r="E179" s="171"/>
      <c r="F179" s="171"/>
      <c r="G179" s="171"/>
      <c r="L179" s="156">
        <v>0</v>
      </c>
    </row>
    <row r="181" spans="3:12">
      <c r="C181" s="165" t="s">
        <v>345</v>
      </c>
      <c r="D181" s="166"/>
      <c r="E181" s="166"/>
      <c r="F181" s="166"/>
      <c r="G181" s="166"/>
      <c r="L181" s="167"/>
    </row>
    <row r="183" spans="3:12">
      <c r="C183" s="165" t="s">
        <v>346</v>
      </c>
      <c r="D183" s="166"/>
      <c r="E183" s="166"/>
      <c r="F183" s="166"/>
      <c r="G183" s="166"/>
      <c r="L183" s="167">
        <v>0</v>
      </c>
    </row>
    <row r="184" spans="3:12">
      <c r="C184" s="168" t="s">
        <v>339</v>
      </c>
      <c r="D184" s="169"/>
      <c r="E184" s="169"/>
      <c r="F184" s="169"/>
      <c r="G184" s="169"/>
      <c r="H184" s="169"/>
      <c r="I184" s="169"/>
    </row>
    <row r="185" spans="3:12">
      <c r="C185" s="170" t="s">
        <v>347</v>
      </c>
      <c r="D185" s="171"/>
      <c r="E185" s="171"/>
      <c r="F185" s="171"/>
      <c r="G185" s="171"/>
      <c r="L185" s="156"/>
    </row>
    <row r="186" spans="3:12">
      <c r="C186" s="170" t="s">
        <v>348</v>
      </c>
      <c r="D186" s="171"/>
      <c r="E186" s="171"/>
      <c r="F186" s="171"/>
      <c r="G186" s="171"/>
      <c r="L186" s="156">
        <v>0</v>
      </c>
    </row>
    <row r="187" spans="3:12">
      <c r="C187" s="168" t="s">
        <v>213</v>
      </c>
      <c r="D187" s="169"/>
      <c r="E187" s="169"/>
      <c r="F187" s="169"/>
      <c r="G187" s="169"/>
    </row>
    <row r="188" spans="3:12">
      <c r="C188" s="170" t="s">
        <v>349</v>
      </c>
      <c r="D188" s="171"/>
      <c r="E188" s="171"/>
      <c r="F188" s="171"/>
      <c r="G188" s="171"/>
      <c r="H188" s="171"/>
      <c r="I188" s="171"/>
    </row>
    <row r="189" spans="3:12">
      <c r="C189" s="168" t="s">
        <v>213</v>
      </c>
      <c r="D189" s="169"/>
      <c r="E189" s="169"/>
      <c r="F189" s="169"/>
      <c r="G189" s="169"/>
    </row>
    <row r="190" spans="3:12">
      <c r="C190" s="170" t="s">
        <v>214</v>
      </c>
      <c r="D190" s="171"/>
      <c r="E190" s="171"/>
      <c r="F190" s="171"/>
      <c r="G190" s="171"/>
      <c r="L190" s="156"/>
    </row>
    <row r="191" spans="3:12">
      <c r="C191" s="170" t="s">
        <v>215</v>
      </c>
      <c r="D191" s="171"/>
      <c r="E191" s="171"/>
      <c r="F191" s="171"/>
      <c r="G191" s="171"/>
      <c r="L191" s="156"/>
    </row>
    <row r="192" spans="3:12">
      <c r="C192" s="170" t="s">
        <v>216</v>
      </c>
      <c r="D192" s="171"/>
      <c r="E192" s="171"/>
      <c r="F192" s="171"/>
      <c r="G192" s="171"/>
      <c r="L192" s="156"/>
    </row>
    <row r="193" spans="3:12">
      <c r="C193" s="170" t="s">
        <v>217</v>
      </c>
      <c r="D193" s="171"/>
      <c r="E193" s="171"/>
      <c r="F193" s="171"/>
      <c r="G193" s="171"/>
      <c r="L193" s="156"/>
    </row>
    <row r="194" spans="3:12">
      <c r="C194" s="170" t="s">
        <v>218</v>
      </c>
      <c r="D194" s="171"/>
      <c r="E194" s="171"/>
      <c r="F194" s="171"/>
      <c r="G194" s="171"/>
      <c r="L194" s="156"/>
    </row>
    <row r="195" spans="3:12">
      <c r="C195" s="170" t="s">
        <v>341</v>
      </c>
      <c r="D195" s="171"/>
      <c r="E195" s="171"/>
      <c r="F195" s="171"/>
      <c r="G195" s="171"/>
      <c r="L195" s="156">
        <v>0</v>
      </c>
    </row>
    <row r="196" spans="3:12">
      <c r="C196" s="170" t="s">
        <v>342</v>
      </c>
      <c r="D196" s="171"/>
      <c r="E196" s="171"/>
      <c r="F196" s="171"/>
      <c r="G196" s="171"/>
      <c r="L196" s="156">
        <v>0</v>
      </c>
    </row>
    <row r="197" spans="3:12">
      <c r="C197" s="170" t="s">
        <v>343</v>
      </c>
      <c r="D197" s="171"/>
      <c r="E197" s="171"/>
      <c r="F197" s="171"/>
      <c r="G197" s="171"/>
      <c r="L197" s="156">
        <v>0</v>
      </c>
    </row>
    <row r="199" spans="3:12">
      <c r="C199" s="165" t="s">
        <v>350</v>
      </c>
      <c r="D199" s="166"/>
      <c r="E199" s="166"/>
      <c r="F199" s="166"/>
      <c r="G199" s="166"/>
      <c r="H199" s="166"/>
      <c r="I199" s="166"/>
      <c r="L199" s="167">
        <v>8431.1299999999992</v>
      </c>
    </row>
    <row r="200" spans="3:12">
      <c r="C200" s="168" t="s">
        <v>339</v>
      </c>
      <c r="D200" s="169"/>
      <c r="E200" s="169"/>
      <c r="F200" s="169"/>
      <c r="G200" s="169"/>
      <c r="H200" s="169"/>
      <c r="I200" s="169"/>
    </row>
    <row r="201" spans="3:12">
      <c r="C201" s="170" t="s">
        <v>351</v>
      </c>
      <c r="D201" s="171"/>
      <c r="E201" s="171"/>
      <c r="F201" s="171"/>
      <c r="G201" s="171"/>
      <c r="L201" s="156">
        <v>5741.56</v>
      </c>
    </row>
    <row r="202" spans="3:12">
      <c r="C202" s="168" t="s">
        <v>213</v>
      </c>
      <c r="D202" s="169"/>
      <c r="E202" s="169"/>
      <c r="F202" s="169"/>
      <c r="G202" s="169"/>
    </row>
    <row r="203" spans="3:12">
      <c r="C203" s="170" t="s">
        <v>214</v>
      </c>
      <c r="D203" s="171"/>
      <c r="E203" s="171"/>
      <c r="F203" s="171"/>
      <c r="G203" s="171"/>
      <c r="H203" s="171"/>
      <c r="I203" s="171"/>
      <c r="L203" s="99">
        <v>1636.54</v>
      </c>
    </row>
    <row r="204" spans="3:12">
      <c r="C204" s="170" t="s">
        <v>215</v>
      </c>
      <c r="D204" s="171"/>
      <c r="E204" s="171"/>
      <c r="F204" s="171"/>
      <c r="G204" s="171"/>
      <c r="H204" s="171"/>
      <c r="I204" s="171"/>
      <c r="L204" s="99">
        <v>122.45</v>
      </c>
    </row>
    <row r="205" spans="3:12">
      <c r="C205" s="170" t="s">
        <v>216</v>
      </c>
      <c r="D205" s="171"/>
      <c r="E205" s="171"/>
      <c r="F205" s="171"/>
      <c r="G205" s="171"/>
      <c r="H205" s="171"/>
      <c r="I205" s="171"/>
      <c r="L205" s="99">
        <v>34.58</v>
      </c>
    </row>
    <row r="206" spans="3:12">
      <c r="C206" s="170" t="s">
        <v>217</v>
      </c>
      <c r="D206" s="171"/>
      <c r="E206" s="171"/>
      <c r="F206" s="171"/>
      <c r="G206" s="171"/>
      <c r="H206" s="171"/>
      <c r="I206" s="171"/>
      <c r="L206" s="99">
        <v>3485.67</v>
      </c>
    </row>
    <row r="207" spans="3:12">
      <c r="C207" s="170" t="s">
        <v>218</v>
      </c>
      <c r="D207" s="171"/>
      <c r="E207" s="171"/>
      <c r="F207" s="171"/>
      <c r="G207" s="171"/>
      <c r="H207" s="171"/>
      <c r="I207" s="171"/>
      <c r="L207" s="99">
        <v>462.32</v>
      </c>
    </row>
    <row r="208" spans="3:12">
      <c r="C208" s="170" t="s">
        <v>352</v>
      </c>
      <c r="D208" s="171"/>
      <c r="E208" s="171"/>
      <c r="F208" s="171"/>
      <c r="G208" s="171"/>
      <c r="L208" s="156">
        <v>1671.12</v>
      </c>
    </row>
    <row r="209" spans="2:12">
      <c r="C209" s="170" t="s">
        <v>353</v>
      </c>
      <c r="D209" s="171"/>
      <c r="E209" s="171"/>
      <c r="F209" s="171"/>
      <c r="G209" s="171"/>
      <c r="L209" s="156">
        <v>1649.77</v>
      </c>
    </row>
    <row r="210" spans="2:12">
      <c r="C210" s="170" t="s">
        <v>354</v>
      </c>
      <c r="D210" s="171"/>
      <c r="E210" s="171"/>
      <c r="F210" s="171"/>
      <c r="G210" s="171"/>
      <c r="L210" s="156">
        <v>1039.8</v>
      </c>
    </row>
    <row r="211" spans="2:12">
      <c r="C211" s="170" t="s">
        <v>355</v>
      </c>
      <c r="D211" s="171"/>
      <c r="E211" s="171"/>
      <c r="F211" s="171"/>
      <c r="G211" s="171"/>
      <c r="L211" s="156"/>
    </row>
    <row r="212" spans="2:12">
      <c r="C212" s="170" t="s">
        <v>356</v>
      </c>
      <c r="D212" s="171"/>
      <c r="E212" s="171"/>
      <c r="F212" s="171"/>
      <c r="G212" s="171"/>
      <c r="L212" s="156"/>
    </row>
    <row r="214" spans="2:12">
      <c r="C214" s="165" t="s">
        <v>357</v>
      </c>
      <c r="D214" s="166"/>
      <c r="E214" s="166"/>
      <c r="F214" s="166"/>
      <c r="G214" s="166"/>
      <c r="H214" s="166"/>
      <c r="I214" s="166"/>
      <c r="L214" s="167"/>
    </row>
    <row r="215" spans="2:12">
      <c r="C215" s="170" t="s">
        <v>358</v>
      </c>
      <c r="D215" s="171"/>
      <c r="E215" s="171"/>
      <c r="F215" s="171"/>
      <c r="G215" s="171"/>
      <c r="L215" s="156">
        <v>3244.95</v>
      </c>
    </row>
    <row r="216" spans="2:12">
      <c r="C216" s="170" t="s">
        <v>359</v>
      </c>
      <c r="D216" s="171"/>
      <c r="E216" s="171"/>
      <c r="F216" s="171"/>
      <c r="G216" s="171"/>
      <c r="L216" s="156"/>
    </row>
    <row r="217" spans="2:12">
      <c r="C217" s="170" t="s">
        <v>360</v>
      </c>
      <c r="D217" s="171"/>
      <c r="E217" s="171"/>
      <c r="F217" s="171"/>
      <c r="G217" s="155">
        <v>5.2317999999999998</v>
      </c>
    </row>
    <row r="218" spans="2:12">
      <c r="C218" s="170" t="s">
        <v>361</v>
      </c>
      <c r="D218" s="171"/>
      <c r="E218" s="171"/>
      <c r="F218" s="171"/>
      <c r="G218" s="155">
        <v>9.0999999999999998E-2</v>
      </c>
    </row>
    <row r="220" spans="2:12">
      <c r="C220" s="170" t="s">
        <v>362</v>
      </c>
      <c r="D220" s="171"/>
      <c r="E220" s="171"/>
      <c r="F220" s="171"/>
      <c r="G220" s="171"/>
      <c r="H220" s="171"/>
      <c r="I220" s="171"/>
    </row>
    <row r="221" spans="2:12">
      <c r="C221" s="170" t="s">
        <v>363</v>
      </c>
      <c r="D221" s="171"/>
      <c r="E221" s="171"/>
      <c r="F221" s="171"/>
      <c r="G221" s="171"/>
      <c r="H221" s="171"/>
      <c r="I221" s="171"/>
      <c r="L221" s="156">
        <v>8431.1299999999992</v>
      </c>
    </row>
    <row r="222" spans="2:12">
      <c r="C222" s="170" t="s">
        <v>60</v>
      </c>
      <c r="D222" s="171"/>
      <c r="E222" s="171"/>
      <c r="F222" s="171"/>
      <c r="G222" s="171"/>
      <c r="H222" s="171"/>
      <c r="I222" s="171"/>
    </row>
    <row r="223" spans="2:12" ht="38.25">
      <c r="B223" s="85" t="s">
        <v>62</v>
      </c>
      <c r="C223" s="170" t="s">
        <v>63</v>
      </c>
      <c r="D223" s="171"/>
      <c r="E223" s="171"/>
      <c r="F223" s="171"/>
      <c r="G223" s="171"/>
      <c r="H223" s="171"/>
      <c r="I223" s="171"/>
      <c r="L223" s="156">
        <v>1686.23</v>
      </c>
    </row>
    <row r="224" spans="2:12">
      <c r="C224" s="170" t="s">
        <v>363</v>
      </c>
      <c r="D224" s="171"/>
      <c r="E224" s="171"/>
      <c r="F224" s="171"/>
      <c r="G224" s="171"/>
      <c r="H224" s="171"/>
      <c r="I224" s="171"/>
      <c r="L224" s="156">
        <v>10117.36</v>
      </c>
    </row>
    <row r="225" spans="2:12">
      <c r="C225" s="165" t="s">
        <v>364</v>
      </c>
      <c r="D225" s="166"/>
      <c r="E225" s="166"/>
      <c r="F225" s="166"/>
      <c r="L225" s="152">
        <v>10117.36</v>
      </c>
    </row>
    <row r="226" spans="2:12">
      <c r="C226" s="170"/>
      <c r="D226" s="171"/>
      <c r="E226" s="171"/>
      <c r="F226" s="171"/>
      <c r="G226" s="171"/>
      <c r="H226" s="171"/>
      <c r="I226" s="171"/>
    </row>
    <row r="229" spans="2:12">
      <c r="B229" s="85" t="s">
        <v>365</v>
      </c>
      <c r="C229" s="172"/>
      <c r="D229" s="173"/>
      <c r="E229" s="173"/>
      <c r="F229" s="173"/>
      <c r="G229" s="173"/>
      <c r="H229" s="173"/>
      <c r="I229" s="173"/>
      <c r="J229" s="173"/>
      <c r="K229" s="173"/>
      <c r="L229" s="173"/>
    </row>
    <row r="230" spans="2:12">
      <c r="C230" s="174" t="s">
        <v>72</v>
      </c>
      <c r="D230" s="61"/>
      <c r="E230" s="61"/>
      <c r="F230" s="61"/>
      <c r="G230" s="61"/>
      <c r="H230" s="61"/>
      <c r="I230" s="61"/>
      <c r="J230" s="61"/>
      <c r="K230" s="61"/>
      <c r="L230" s="61"/>
    </row>
    <row r="232" spans="2:12">
      <c r="B232" s="85" t="s">
        <v>366</v>
      </c>
      <c r="C232" s="172"/>
      <c r="D232" s="173"/>
      <c r="E232" s="173"/>
      <c r="F232" s="173"/>
      <c r="G232" s="173"/>
      <c r="H232" s="173"/>
      <c r="I232" s="173"/>
      <c r="J232" s="173"/>
      <c r="K232" s="173"/>
      <c r="L232" s="173"/>
    </row>
    <row r="233" spans="2:12">
      <c r="C233" s="174" t="s">
        <v>72</v>
      </c>
      <c r="D233" s="61"/>
      <c r="E233" s="61"/>
      <c r="F233" s="61"/>
      <c r="G233" s="61"/>
      <c r="H233" s="61"/>
      <c r="I233" s="61"/>
      <c r="J233" s="61"/>
      <c r="K233" s="61"/>
      <c r="L233" s="61"/>
    </row>
  </sheetData>
  <mergeCells count="179">
    <mergeCell ref="C233:L233"/>
    <mergeCell ref="C224:I224"/>
    <mergeCell ref="C225:F225"/>
    <mergeCell ref="C226:I226"/>
    <mergeCell ref="C229:L229"/>
    <mergeCell ref="C230:L230"/>
    <mergeCell ref="C232:L232"/>
    <mergeCell ref="C217:F217"/>
    <mergeCell ref="C218:F218"/>
    <mergeCell ref="C220:I220"/>
    <mergeCell ref="C221:I221"/>
    <mergeCell ref="C222:I222"/>
    <mergeCell ref="C223:I223"/>
    <mergeCell ref="C210:G210"/>
    <mergeCell ref="C211:G211"/>
    <mergeCell ref="C212:G212"/>
    <mergeCell ref="C214:I214"/>
    <mergeCell ref="C215:G215"/>
    <mergeCell ref="C216:G216"/>
    <mergeCell ref="C204:I204"/>
    <mergeCell ref="C205:I205"/>
    <mergeCell ref="C206:I206"/>
    <mergeCell ref="C207:I207"/>
    <mergeCell ref="C208:G208"/>
    <mergeCell ref="C209:G209"/>
    <mergeCell ref="C197:G197"/>
    <mergeCell ref="C199:I199"/>
    <mergeCell ref="C200:I200"/>
    <mergeCell ref="C201:G201"/>
    <mergeCell ref="C202:G202"/>
    <mergeCell ref="C203:I203"/>
    <mergeCell ref="C191:G191"/>
    <mergeCell ref="C192:G192"/>
    <mergeCell ref="C193:G193"/>
    <mergeCell ref="C194:G194"/>
    <mergeCell ref="C195:G195"/>
    <mergeCell ref="C196:G196"/>
    <mergeCell ref="C185:G185"/>
    <mergeCell ref="C186:G186"/>
    <mergeCell ref="C187:G187"/>
    <mergeCell ref="C188:I188"/>
    <mergeCell ref="C189:G189"/>
    <mergeCell ref="C190:G190"/>
    <mergeCell ref="C177:G177"/>
    <mergeCell ref="C178:G178"/>
    <mergeCell ref="C179:G179"/>
    <mergeCell ref="C181:G181"/>
    <mergeCell ref="C183:G183"/>
    <mergeCell ref="C184:I184"/>
    <mergeCell ref="C171:G171"/>
    <mergeCell ref="C172:I172"/>
    <mergeCell ref="C173:I173"/>
    <mergeCell ref="C174:I174"/>
    <mergeCell ref="C175:I175"/>
    <mergeCell ref="C176:I176"/>
    <mergeCell ref="C164:G164"/>
    <mergeCell ref="C165:G165"/>
    <mergeCell ref="C166:G166"/>
    <mergeCell ref="C168:G168"/>
    <mergeCell ref="C169:I169"/>
    <mergeCell ref="C170:G170"/>
    <mergeCell ref="C158:G158"/>
    <mergeCell ref="C159:I159"/>
    <mergeCell ref="C160:I160"/>
    <mergeCell ref="C161:I161"/>
    <mergeCell ref="C162:I162"/>
    <mergeCell ref="C163:I163"/>
    <mergeCell ref="C151:F151"/>
    <mergeCell ref="C152:F152"/>
    <mergeCell ref="C153:G153"/>
    <mergeCell ref="C155:G155"/>
    <mergeCell ref="C156:I156"/>
    <mergeCell ref="C157:G157"/>
    <mergeCell ref="C145:G145"/>
    <mergeCell ref="C146:G146"/>
    <mergeCell ref="C147:I147"/>
    <mergeCell ref="C148:G148"/>
    <mergeCell ref="C149:G149"/>
    <mergeCell ref="C150:G150"/>
    <mergeCell ref="C139:I139"/>
    <mergeCell ref="C140:I140"/>
    <mergeCell ref="C141:I141"/>
    <mergeCell ref="C142:G142"/>
    <mergeCell ref="C143:G143"/>
    <mergeCell ref="C144:G144"/>
    <mergeCell ref="C132:F132"/>
    <mergeCell ref="C134:F134"/>
    <mergeCell ref="C135:I135"/>
    <mergeCell ref="C136:G136"/>
    <mergeCell ref="C137:I137"/>
    <mergeCell ref="C138:I138"/>
    <mergeCell ref="C125:G125"/>
    <mergeCell ref="C126:G126"/>
    <mergeCell ref="C127:G127"/>
    <mergeCell ref="C128:F128"/>
    <mergeCell ref="C129:F129"/>
    <mergeCell ref="C130:L130"/>
    <mergeCell ref="C119:G119"/>
    <mergeCell ref="C120:G120"/>
    <mergeCell ref="C121:G121"/>
    <mergeCell ref="C122:G122"/>
    <mergeCell ref="C123:G123"/>
    <mergeCell ref="C124:I124"/>
    <mergeCell ref="C113:G113"/>
    <mergeCell ref="C114:I114"/>
    <mergeCell ref="C115:I115"/>
    <mergeCell ref="C116:I116"/>
    <mergeCell ref="C117:I117"/>
    <mergeCell ref="C118:I118"/>
    <mergeCell ref="C83:F83"/>
    <mergeCell ref="C91:F91"/>
    <mergeCell ref="C95:F95"/>
    <mergeCell ref="C107:F107"/>
    <mergeCell ref="C111:F111"/>
    <mergeCell ref="C112:I112"/>
    <mergeCell ref="C67:G67"/>
    <mergeCell ref="C68:G68"/>
    <mergeCell ref="C69:F69"/>
    <mergeCell ref="C70:F70"/>
    <mergeCell ref="C71:L71"/>
    <mergeCell ref="C79:F79"/>
    <mergeCell ref="C61:G61"/>
    <mergeCell ref="C62:G62"/>
    <mergeCell ref="C63:G63"/>
    <mergeCell ref="C64:G64"/>
    <mergeCell ref="C65:I65"/>
    <mergeCell ref="C66:G66"/>
    <mergeCell ref="C55:I55"/>
    <mergeCell ref="C56:I56"/>
    <mergeCell ref="C57:I57"/>
    <mergeCell ref="C58:I58"/>
    <mergeCell ref="C59:I59"/>
    <mergeCell ref="C60:G60"/>
    <mergeCell ref="H36:L36"/>
    <mergeCell ref="C39:L39"/>
    <mergeCell ref="C46:F46"/>
    <mergeCell ref="C52:F52"/>
    <mergeCell ref="C53:I53"/>
    <mergeCell ref="C54:G54"/>
    <mergeCell ref="G30:I30"/>
    <mergeCell ref="J30:K30"/>
    <mergeCell ref="J31:K31"/>
    <mergeCell ref="J32:K32"/>
    <mergeCell ref="J33:K33"/>
    <mergeCell ref="A36:A37"/>
    <mergeCell ref="B36:B37"/>
    <mergeCell ref="C36:C37"/>
    <mergeCell ref="D36:D37"/>
    <mergeCell ref="E36:G36"/>
    <mergeCell ref="A20:L20"/>
    <mergeCell ref="C24:L24"/>
    <mergeCell ref="C25:L25"/>
    <mergeCell ref="E27:L27"/>
    <mergeCell ref="G29:I29"/>
    <mergeCell ref="J29:K29"/>
    <mergeCell ref="A11:L11"/>
    <mergeCell ref="A13:L13"/>
    <mergeCell ref="A14:L14"/>
    <mergeCell ref="B16:K16"/>
    <mergeCell ref="A17:L17"/>
    <mergeCell ref="A19:L19"/>
    <mergeCell ref="A7:E7"/>
    <mergeCell ref="F7:L7"/>
    <mergeCell ref="A8:E8"/>
    <mergeCell ref="F8:L8"/>
    <mergeCell ref="M9:V9"/>
    <mergeCell ref="A10:L10"/>
    <mergeCell ref="A4:E4"/>
    <mergeCell ref="F4:L4"/>
    <mergeCell ref="A5:E5"/>
    <mergeCell ref="F5:L5"/>
    <mergeCell ref="A6:E6"/>
    <mergeCell ref="F6:L6"/>
    <mergeCell ref="A1:E1"/>
    <mergeCell ref="F1:L1"/>
    <mergeCell ref="A2:E2"/>
    <mergeCell ref="F2:L2"/>
    <mergeCell ref="A3:E3"/>
    <mergeCell ref="F3:L3"/>
  </mergeCells>
  <pageMargins left="0.39370078740157483" right="0.31496062992125984" top="0.78740157480314965" bottom="0.31496062992125984" header="0.47244094488188981" footer="0.19685039370078741"/>
  <pageSetup paperSize="9" orientation="portrait" r:id="rId1"/>
  <headerFooter>
    <oddHeader>&amp;L&amp;"Arial Cyr,курсив"&amp;8Estimate 2.0&amp;R&amp;"Arial Cyr,курсив"&amp;8Приказ Минстроя РФ от 04.08.20 № 421</oddHeader>
    <oddFooter>&amp;R&amp;"Arial Cyr,полужирный"&amp;10&amp;P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114"/>
  <sheetViews>
    <sheetView topLeftCell="A24" zoomScaleNormal="100" zoomScaleSheetLayoutView="100" workbookViewId="0">
      <selection activeCell="D35" sqref="D35"/>
    </sheetView>
  </sheetViews>
  <sheetFormatPr defaultRowHeight="12.75"/>
  <cols>
    <col min="1" max="1" width="4.42578125" style="96" customWidth="1"/>
    <col min="2" max="2" width="10.28515625" style="85" customWidth="1"/>
    <col min="3" max="3" width="21.140625" style="97" customWidth="1"/>
    <col min="4" max="4" width="8.7109375" style="97" customWidth="1"/>
    <col min="5" max="5" width="8.7109375" style="98" customWidth="1"/>
    <col min="6" max="6" width="5.7109375" style="98" customWidth="1"/>
    <col min="7" max="7" width="9.5703125" style="98" customWidth="1"/>
    <col min="8" max="8" width="8.7109375" style="99" customWidth="1"/>
    <col min="9" max="9" width="5.7109375" style="98" customWidth="1"/>
    <col min="10" max="10" width="8.85546875" style="99" customWidth="1"/>
    <col min="11" max="11" width="4.7109375" style="98" customWidth="1"/>
    <col min="12" max="12" width="10.7109375" style="99" customWidth="1"/>
    <col min="13" max="34" width="0" style="82" hidden="1" customWidth="1"/>
    <col min="35" max="16384" width="9.140625" style="82"/>
  </cols>
  <sheetData>
    <row r="1" spans="1:35" ht="17.25" customHeight="1">
      <c r="A1" s="80" t="s">
        <v>73</v>
      </c>
      <c r="B1" s="80"/>
      <c r="C1" s="80"/>
      <c r="D1" s="80"/>
      <c r="E1" s="80"/>
      <c r="F1" s="81" t="s">
        <v>74</v>
      </c>
      <c r="G1" s="81"/>
      <c r="H1" s="81"/>
      <c r="I1" s="81"/>
      <c r="J1" s="81"/>
      <c r="K1" s="81"/>
      <c r="L1" s="81"/>
    </row>
    <row r="2" spans="1:35" ht="55.5" customHeight="1">
      <c r="A2" s="80" t="s">
        <v>75</v>
      </c>
      <c r="B2" s="80"/>
      <c r="C2" s="80"/>
      <c r="D2" s="80"/>
      <c r="E2" s="80"/>
      <c r="F2" s="81" t="s">
        <v>76</v>
      </c>
      <c r="G2" s="81"/>
      <c r="H2" s="81"/>
      <c r="I2" s="81"/>
      <c r="J2" s="81"/>
      <c r="K2" s="81"/>
      <c r="L2" s="81"/>
    </row>
    <row r="3" spans="1:35" ht="169.5" customHeight="1">
      <c r="A3" s="80" t="s">
        <v>77</v>
      </c>
      <c r="B3" s="80"/>
      <c r="C3" s="80"/>
      <c r="D3" s="80"/>
      <c r="E3" s="80"/>
      <c r="F3" s="83" t="s">
        <v>78</v>
      </c>
      <c r="G3" s="83"/>
      <c r="H3" s="83"/>
      <c r="I3" s="83"/>
      <c r="J3" s="83"/>
      <c r="K3" s="83"/>
      <c r="L3" s="83"/>
    </row>
    <row r="4" spans="1:35" ht="140.25" customHeight="1">
      <c r="A4" s="80" t="s">
        <v>79</v>
      </c>
      <c r="B4" s="80"/>
      <c r="C4" s="80"/>
      <c r="D4" s="80"/>
      <c r="E4" s="80"/>
      <c r="F4" s="83" t="s">
        <v>80</v>
      </c>
      <c r="G4" s="83"/>
      <c r="H4" s="83"/>
      <c r="I4" s="83"/>
      <c r="J4" s="83"/>
      <c r="K4" s="83"/>
      <c r="L4" s="83"/>
    </row>
    <row r="5" spans="1:35" ht="54" customHeight="1">
      <c r="A5" s="80" t="s">
        <v>81</v>
      </c>
      <c r="B5" s="80"/>
      <c r="C5" s="80"/>
      <c r="D5" s="80"/>
      <c r="E5" s="80"/>
      <c r="F5" s="83" t="s">
        <v>82</v>
      </c>
      <c r="G5" s="83"/>
      <c r="H5" s="83"/>
      <c r="I5" s="83"/>
      <c r="J5" s="83"/>
      <c r="K5" s="83"/>
      <c r="L5" s="83"/>
    </row>
    <row r="6" spans="1:35" ht="30.75" customHeight="1">
      <c r="A6" s="80" t="s">
        <v>83</v>
      </c>
      <c r="B6" s="80"/>
      <c r="C6" s="80"/>
      <c r="D6" s="80"/>
      <c r="E6" s="80"/>
      <c r="F6" s="83" t="s">
        <v>84</v>
      </c>
      <c r="G6" s="83"/>
      <c r="H6" s="83"/>
      <c r="I6" s="83"/>
      <c r="J6" s="83"/>
      <c r="K6" s="83"/>
      <c r="L6" s="83"/>
    </row>
    <row r="7" spans="1:35" ht="17.25" customHeight="1">
      <c r="A7" s="80" t="s">
        <v>85</v>
      </c>
      <c r="B7" s="80"/>
      <c r="C7" s="80"/>
      <c r="D7" s="80"/>
      <c r="E7" s="80"/>
      <c r="F7" s="83" t="s">
        <v>86</v>
      </c>
      <c r="G7" s="83"/>
      <c r="H7" s="83"/>
      <c r="I7" s="83"/>
      <c r="J7" s="83"/>
      <c r="K7" s="83"/>
      <c r="L7" s="83"/>
    </row>
    <row r="8" spans="1:35" ht="17.25" customHeight="1">
      <c r="A8" s="80" t="s">
        <v>87</v>
      </c>
      <c r="B8" s="80"/>
      <c r="C8" s="80"/>
      <c r="D8" s="80"/>
      <c r="E8" s="80"/>
      <c r="F8" s="83" t="s">
        <v>88</v>
      </c>
      <c r="G8" s="83"/>
      <c r="H8" s="83"/>
      <c r="I8" s="83"/>
      <c r="J8" s="83"/>
      <c r="K8" s="83"/>
      <c r="L8" s="83"/>
    </row>
    <row r="9" spans="1:35" ht="10.5" customHeight="1">
      <c r="A9" s="84"/>
      <c r="C9" s="84"/>
      <c r="D9" s="84"/>
      <c r="E9" s="84"/>
      <c r="F9" s="86"/>
      <c r="G9" s="86"/>
      <c r="H9" s="86"/>
      <c r="I9" s="86"/>
      <c r="J9" s="86"/>
      <c r="K9" s="86"/>
      <c r="L9" s="86"/>
      <c r="M9" s="87"/>
      <c r="N9" s="87"/>
      <c r="O9" s="87"/>
      <c r="P9" s="87"/>
      <c r="Q9" s="87"/>
      <c r="R9" s="87"/>
      <c r="S9" s="87"/>
      <c r="T9" s="87"/>
      <c r="U9" s="87"/>
      <c r="V9" s="87"/>
    </row>
    <row r="10" spans="1:35" ht="14.25" customHeight="1">
      <c r="A10" s="88" t="s">
        <v>20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9"/>
      <c r="N10" s="90"/>
      <c r="O10" s="91"/>
      <c r="P10" s="91"/>
      <c r="Q10" s="91"/>
      <c r="R10" s="91"/>
      <c r="S10" s="91"/>
      <c r="T10" s="91"/>
      <c r="U10" s="91"/>
      <c r="V10" s="92"/>
      <c r="AI10" s="93"/>
    </row>
    <row r="11" spans="1:35" ht="16.5" customHeight="1">
      <c r="A11" s="94" t="s">
        <v>4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</row>
    <row r="13" spans="1:35" ht="15.75" customHeight="1">
      <c r="A13" s="95" t="s">
        <v>20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35" ht="17.25" customHeight="1">
      <c r="A14" s="94" t="s">
        <v>89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35" ht="2.1" customHeight="1"/>
    <row r="16" spans="1:35" ht="18" customHeight="1">
      <c r="A16" s="100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2"/>
    </row>
    <row r="17" spans="1:12" ht="18" customHeight="1">
      <c r="A17" s="103" t="s">
        <v>367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</row>
    <row r="18" spans="1:12">
      <c r="A18" s="100"/>
      <c r="B18" s="104"/>
      <c r="C18" s="105"/>
      <c r="D18" s="105"/>
      <c r="E18" s="105"/>
      <c r="F18" s="105"/>
      <c r="G18" s="105"/>
      <c r="H18" s="105"/>
      <c r="I18" s="105"/>
      <c r="J18" s="105"/>
      <c r="K18" s="105"/>
      <c r="L18" s="102"/>
    </row>
    <row r="19" spans="1:12" ht="15.75" customHeight="1">
      <c r="A19" s="95" t="s">
        <v>389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</row>
    <row r="20" spans="1:12" ht="21" customHeight="1">
      <c r="A20" s="94" t="s">
        <v>91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ht="2.1" customHeight="1"/>
    <row r="22" spans="1:12">
      <c r="A22" s="96" t="s">
        <v>92</v>
      </c>
      <c r="C22" s="106" t="s">
        <v>93</v>
      </c>
      <c r="D22" s="97" t="s">
        <v>94</v>
      </c>
    </row>
    <row r="24" spans="1:12">
      <c r="A24" s="96" t="s">
        <v>95</v>
      </c>
      <c r="C24" s="107" t="s">
        <v>96</v>
      </c>
      <c r="D24" s="107"/>
      <c r="E24" s="107"/>
      <c r="F24" s="107"/>
      <c r="G24" s="107"/>
      <c r="H24" s="107"/>
      <c r="I24" s="107"/>
      <c r="J24" s="107"/>
      <c r="K24" s="107"/>
      <c r="L24" s="107"/>
    </row>
    <row r="25" spans="1:12" ht="12.75" customHeight="1">
      <c r="A25" s="108"/>
      <c r="C25" s="94" t="s">
        <v>97</v>
      </c>
      <c r="D25" s="94"/>
      <c r="E25" s="94"/>
      <c r="F25" s="94"/>
      <c r="G25" s="94"/>
      <c r="H25" s="94"/>
      <c r="I25" s="94"/>
      <c r="J25" s="94"/>
      <c r="K25" s="94"/>
      <c r="L25" s="94"/>
    </row>
    <row r="26" spans="1:12" ht="9" customHeight="1"/>
    <row r="27" spans="1:12">
      <c r="A27" s="109" t="s">
        <v>98</v>
      </c>
      <c r="B27" s="110"/>
      <c r="D27" s="111" t="s">
        <v>99</v>
      </c>
      <c r="E27" s="112"/>
      <c r="F27" s="112"/>
      <c r="G27" s="112"/>
      <c r="H27" s="112"/>
      <c r="I27" s="112"/>
      <c r="J27" s="112"/>
      <c r="K27" s="112"/>
      <c r="L27" s="112"/>
    </row>
    <row r="28" spans="1:12">
      <c r="A28" s="113"/>
      <c r="B28" s="110"/>
    </row>
    <row r="29" spans="1:12">
      <c r="A29" s="114" t="s">
        <v>100</v>
      </c>
      <c r="B29" s="115"/>
      <c r="C29" s="116"/>
      <c r="D29" s="116">
        <v>1.1599999999999999</v>
      </c>
      <c r="E29" s="117" t="s">
        <v>102</v>
      </c>
      <c r="F29" s="117"/>
      <c r="G29" s="118" t="s">
        <v>103</v>
      </c>
      <c r="H29" s="118"/>
      <c r="I29" s="118"/>
      <c r="J29" s="119" t="s">
        <v>368</v>
      </c>
      <c r="K29" s="119"/>
      <c r="L29" s="120" t="s">
        <v>105</v>
      </c>
    </row>
    <row r="30" spans="1:12">
      <c r="A30" s="121" t="s">
        <v>106</v>
      </c>
      <c r="C30" s="122"/>
      <c r="D30" s="122"/>
      <c r="E30" s="123"/>
      <c r="F30" s="117"/>
      <c r="G30" s="124" t="s">
        <v>107</v>
      </c>
      <c r="H30" s="124"/>
      <c r="I30" s="124"/>
      <c r="J30" s="119" t="s">
        <v>119</v>
      </c>
      <c r="K30" s="119"/>
      <c r="L30" s="120" t="s">
        <v>105</v>
      </c>
    </row>
    <row r="31" spans="1:12" ht="14.1" customHeight="1">
      <c r="A31" s="125" t="s">
        <v>109</v>
      </c>
      <c r="C31" s="116"/>
      <c r="D31" s="116" t="s">
        <v>119</v>
      </c>
      <c r="E31" s="117" t="s">
        <v>105</v>
      </c>
      <c r="F31" s="117"/>
      <c r="G31" s="117" t="s">
        <v>111</v>
      </c>
      <c r="H31" s="126"/>
      <c r="I31" s="123"/>
      <c r="J31" s="127" t="s">
        <v>369</v>
      </c>
      <c r="K31" s="127"/>
      <c r="L31" s="120" t="s">
        <v>113</v>
      </c>
    </row>
    <row r="32" spans="1:12" ht="14.1" customHeight="1">
      <c r="A32" s="125" t="s">
        <v>114</v>
      </c>
      <c r="C32" s="116"/>
      <c r="D32" s="116" t="s">
        <v>119</v>
      </c>
      <c r="E32" s="117" t="s">
        <v>105</v>
      </c>
      <c r="F32" s="117"/>
      <c r="G32" s="117" t="s">
        <v>116</v>
      </c>
      <c r="H32" s="126"/>
      <c r="I32" s="123"/>
      <c r="J32" s="128" t="s">
        <v>137</v>
      </c>
      <c r="K32" s="128"/>
      <c r="L32" s="120" t="s">
        <v>113</v>
      </c>
    </row>
    <row r="33" spans="1:12" ht="14.1" customHeight="1">
      <c r="A33" s="125" t="s">
        <v>118</v>
      </c>
      <c r="C33" s="116"/>
      <c r="D33" s="116" t="s">
        <v>119</v>
      </c>
      <c r="E33" s="117" t="s">
        <v>105</v>
      </c>
      <c r="F33" s="117"/>
      <c r="G33" s="117"/>
      <c r="H33" s="126"/>
      <c r="I33" s="123"/>
      <c r="J33" s="129"/>
      <c r="K33" s="129"/>
      <c r="L33" s="120"/>
    </row>
    <row r="34" spans="1:12" ht="14.1" customHeight="1">
      <c r="A34" s="125" t="s">
        <v>120</v>
      </c>
      <c r="C34" s="116"/>
      <c r="D34" s="116">
        <v>1.1599999999999999</v>
      </c>
      <c r="E34" s="117" t="s">
        <v>105</v>
      </c>
      <c r="F34" s="117"/>
      <c r="G34" s="117"/>
      <c r="H34" s="126"/>
      <c r="I34" s="130"/>
      <c r="J34" s="131"/>
      <c r="K34" s="130"/>
      <c r="L34" s="126"/>
    </row>
    <row r="35" spans="1:12" ht="24.75" customHeight="1">
      <c r="A35" s="125"/>
      <c r="C35" s="116"/>
      <c r="D35" s="116"/>
      <c r="E35" s="117"/>
      <c r="F35" s="117"/>
      <c r="G35" s="117"/>
      <c r="H35" s="126"/>
      <c r="I35" s="130"/>
      <c r="J35" s="131"/>
      <c r="K35" s="130"/>
      <c r="L35" s="126"/>
    </row>
    <row r="36" spans="1:12" ht="16.5" customHeight="1">
      <c r="A36" s="132" t="s">
        <v>121</v>
      </c>
      <c r="B36" s="132" t="s">
        <v>7</v>
      </c>
      <c r="C36" s="133" t="s">
        <v>122</v>
      </c>
      <c r="D36" s="133" t="s">
        <v>123</v>
      </c>
      <c r="E36" s="134" t="s">
        <v>124</v>
      </c>
      <c r="F36" s="135"/>
      <c r="G36" s="136"/>
      <c r="H36" s="134" t="s">
        <v>125</v>
      </c>
      <c r="I36" s="135"/>
      <c r="J36" s="135"/>
      <c r="K36" s="135"/>
      <c r="L36" s="136"/>
    </row>
    <row r="37" spans="1:12" ht="45" customHeight="1">
      <c r="A37" s="137"/>
      <c r="B37" s="137"/>
      <c r="C37" s="138"/>
      <c r="D37" s="138"/>
      <c r="E37" s="139" t="s">
        <v>126</v>
      </c>
      <c r="F37" s="139" t="s">
        <v>127</v>
      </c>
      <c r="G37" s="139" t="s">
        <v>128</v>
      </c>
      <c r="H37" s="140" t="s">
        <v>129</v>
      </c>
      <c r="I37" s="141" t="s">
        <v>130</v>
      </c>
      <c r="J37" s="141" t="s">
        <v>131</v>
      </c>
      <c r="K37" s="139" t="s">
        <v>127</v>
      </c>
      <c r="L37" s="141" t="s">
        <v>132</v>
      </c>
    </row>
    <row r="38" spans="1:12">
      <c r="A38" s="142">
        <v>1</v>
      </c>
      <c r="B38" s="143">
        <v>2</v>
      </c>
      <c r="C38" s="90">
        <v>3</v>
      </c>
      <c r="D38" s="90">
        <v>4</v>
      </c>
      <c r="E38" s="91">
        <v>5</v>
      </c>
      <c r="F38" s="91">
        <v>6</v>
      </c>
      <c r="G38" s="91">
        <v>7</v>
      </c>
      <c r="H38" s="91">
        <v>8</v>
      </c>
      <c r="I38" s="91">
        <v>9</v>
      </c>
      <c r="J38" s="91">
        <v>10</v>
      </c>
      <c r="K38" s="91">
        <v>11</v>
      </c>
      <c r="L38" s="92">
        <v>12</v>
      </c>
    </row>
    <row r="39" spans="1:12">
      <c r="C39" s="165" t="s">
        <v>381</v>
      </c>
      <c r="D39" s="166"/>
      <c r="E39" s="166"/>
      <c r="F39" s="166"/>
      <c r="G39" s="166"/>
      <c r="H39" s="166"/>
      <c r="I39" s="166"/>
      <c r="J39" s="166"/>
      <c r="K39" s="166"/>
      <c r="L39" s="166"/>
    </row>
    <row r="40" spans="1:12" ht="51">
      <c r="A40" s="163" t="s">
        <v>282</v>
      </c>
      <c r="B40" s="164" t="s">
        <v>382</v>
      </c>
      <c r="C40" s="148" t="s">
        <v>383</v>
      </c>
      <c r="D40" s="149" t="s">
        <v>182</v>
      </c>
      <c r="E40" s="150">
        <v>1</v>
      </c>
      <c r="F40" s="150">
        <v>0.8</v>
      </c>
      <c r="G40" s="150">
        <v>0.8</v>
      </c>
      <c r="H40" s="152"/>
      <c r="I40" s="151"/>
      <c r="J40" s="152"/>
      <c r="K40" s="151"/>
      <c r="L40" s="152"/>
    </row>
    <row r="41" spans="1:12" ht="140.25">
      <c r="A41" s="175" t="s">
        <v>137</v>
      </c>
      <c r="B41" s="176" t="s">
        <v>370</v>
      </c>
      <c r="C41" s="177" t="s">
        <v>371</v>
      </c>
      <c r="D41" s="178"/>
      <c r="E41" s="179"/>
      <c r="F41" s="179"/>
      <c r="G41" s="179"/>
      <c r="H41" s="180"/>
      <c r="I41" s="179"/>
      <c r="J41" s="180"/>
      <c r="K41" s="179"/>
      <c r="L41" s="180"/>
    </row>
    <row r="42" spans="1:12" ht="25.5">
      <c r="A42" s="175" t="s">
        <v>137</v>
      </c>
      <c r="B42" s="176" t="s">
        <v>372</v>
      </c>
      <c r="C42" s="177" t="s">
        <v>373</v>
      </c>
      <c r="D42" s="178"/>
      <c r="E42" s="179"/>
      <c r="F42" s="179"/>
      <c r="G42" s="179"/>
      <c r="H42" s="180"/>
      <c r="I42" s="179"/>
      <c r="J42" s="180"/>
      <c r="K42" s="179"/>
      <c r="L42" s="180"/>
    </row>
    <row r="43" spans="1:12">
      <c r="A43" s="153" t="s">
        <v>137</v>
      </c>
      <c r="B43" s="85" t="s">
        <v>23</v>
      </c>
      <c r="C43" s="97" t="s">
        <v>138</v>
      </c>
      <c r="D43" s="154" t="s">
        <v>113</v>
      </c>
      <c r="G43" s="155">
        <v>0.78720000000000001</v>
      </c>
      <c r="L43" s="156">
        <v>397.36</v>
      </c>
    </row>
    <row r="44" spans="1:12">
      <c r="A44" s="153" t="s">
        <v>137</v>
      </c>
      <c r="B44" s="85" t="s">
        <v>377</v>
      </c>
      <c r="C44" s="97" t="s">
        <v>378</v>
      </c>
      <c r="D44" s="154" t="s">
        <v>113</v>
      </c>
      <c r="E44" s="155">
        <v>0.41</v>
      </c>
      <c r="F44" s="155">
        <v>1.2</v>
      </c>
      <c r="G44" s="155">
        <v>0.39360000000000001</v>
      </c>
      <c r="J44" s="156">
        <v>510.44</v>
      </c>
      <c r="L44" s="156">
        <v>200.91</v>
      </c>
    </row>
    <row r="45" spans="1:12">
      <c r="A45" s="153" t="s">
        <v>137</v>
      </c>
      <c r="B45" s="85" t="s">
        <v>379</v>
      </c>
      <c r="C45" s="97" t="s">
        <v>380</v>
      </c>
      <c r="D45" s="154" t="s">
        <v>113</v>
      </c>
      <c r="E45" s="155">
        <v>0.41</v>
      </c>
      <c r="F45" s="155">
        <v>1.2</v>
      </c>
      <c r="G45" s="155">
        <v>0.39360000000000001</v>
      </c>
      <c r="J45" s="156">
        <v>499.1</v>
      </c>
      <c r="L45" s="156">
        <v>196.45</v>
      </c>
    </row>
    <row r="46" spans="1:12">
      <c r="A46" s="153" t="s">
        <v>137</v>
      </c>
      <c r="B46" s="85" t="s">
        <v>24</v>
      </c>
      <c r="C46" s="97" t="s">
        <v>141</v>
      </c>
      <c r="D46" s="154"/>
    </row>
    <row r="47" spans="1:12">
      <c r="A47" s="153" t="s">
        <v>137</v>
      </c>
      <c r="B47" s="85" t="s">
        <v>137</v>
      </c>
      <c r="C47" s="97" t="s">
        <v>142</v>
      </c>
      <c r="D47" s="154" t="s">
        <v>113</v>
      </c>
    </row>
    <row r="48" spans="1:12">
      <c r="A48" s="153" t="s">
        <v>137</v>
      </c>
      <c r="B48" s="85" t="s">
        <v>35</v>
      </c>
      <c r="C48" s="97" t="s">
        <v>143</v>
      </c>
      <c r="D48" s="154"/>
    </row>
    <row r="49" spans="1:12">
      <c r="A49" s="157"/>
      <c r="B49" s="158"/>
      <c r="C49" s="159" t="s">
        <v>144</v>
      </c>
      <c r="D49" s="145"/>
      <c r="E49" s="145"/>
      <c r="F49" s="145"/>
      <c r="G49" s="160"/>
      <c r="H49" s="161"/>
      <c r="I49" s="160"/>
      <c r="J49" s="161"/>
      <c r="K49" s="160"/>
      <c r="L49" s="162">
        <v>397.36</v>
      </c>
    </row>
    <row r="50" spans="1:12">
      <c r="A50" s="153" t="s">
        <v>137</v>
      </c>
      <c r="B50" s="85" t="s">
        <v>137</v>
      </c>
      <c r="C50" s="97" t="s">
        <v>145</v>
      </c>
      <c r="D50" s="154"/>
      <c r="L50" s="156">
        <v>397.36</v>
      </c>
    </row>
    <row r="51" spans="1:12" ht="38.25">
      <c r="A51" s="153" t="s">
        <v>137</v>
      </c>
      <c r="B51" s="85" t="s">
        <v>374</v>
      </c>
      <c r="C51" s="97" t="s">
        <v>375</v>
      </c>
      <c r="D51" s="154">
        <v>74</v>
      </c>
      <c r="F51" s="155">
        <v>74</v>
      </c>
      <c r="L51" s="156">
        <v>294.05</v>
      </c>
    </row>
    <row r="52" spans="1:12" ht="38.25">
      <c r="A52" s="153" t="s">
        <v>137</v>
      </c>
      <c r="B52" s="85" t="s">
        <v>376</v>
      </c>
      <c r="C52" s="97" t="s">
        <v>375</v>
      </c>
      <c r="D52" s="154">
        <v>36</v>
      </c>
      <c r="F52" s="155">
        <v>36</v>
      </c>
      <c r="L52" s="156">
        <v>143.05000000000001</v>
      </c>
    </row>
    <row r="53" spans="1:12">
      <c r="A53" s="157"/>
      <c r="B53" s="158"/>
      <c r="C53" s="159" t="s">
        <v>149</v>
      </c>
      <c r="D53" s="145"/>
      <c r="E53" s="145"/>
      <c r="F53" s="145"/>
      <c r="G53" s="160"/>
      <c r="H53" s="161"/>
      <c r="I53" s="160"/>
      <c r="J53" s="162">
        <v>1043.08</v>
      </c>
      <c r="K53" s="160"/>
      <c r="L53" s="162">
        <v>834.46</v>
      </c>
    </row>
    <row r="54" spans="1:12" ht="153">
      <c r="A54" s="163" t="s">
        <v>289</v>
      </c>
      <c r="B54" s="164" t="s">
        <v>384</v>
      </c>
      <c r="C54" s="148" t="s">
        <v>385</v>
      </c>
      <c r="D54" s="149" t="s">
        <v>182</v>
      </c>
      <c r="E54" s="150">
        <v>1</v>
      </c>
      <c r="F54" s="150">
        <v>0.8</v>
      </c>
      <c r="G54" s="150">
        <v>0.8</v>
      </c>
      <c r="H54" s="152"/>
      <c r="I54" s="151"/>
      <c r="J54" s="152"/>
      <c r="K54" s="151"/>
      <c r="L54" s="152"/>
    </row>
    <row r="55" spans="1:12" ht="140.25">
      <c r="A55" s="175" t="s">
        <v>137</v>
      </c>
      <c r="B55" s="176" t="s">
        <v>370</v>
      </c>
      <c r="C55" s="177" t="s">
        <v>371</v>
      </c>
      <c r="D55" s="178"/>
      <c r="E55" s="179"/>
      <c r="F55" s="179"/>
      <c r="G55" s="179"/>
      <c r="H55" s="180"/>
      <c r="I55" s="179"/>
      <c r="J55" s="180"/>
      <c r="K55" s="179"/>
      <c r="L55" s="180"/>
    </row>
    <row r="56" spans="1:12" ht="25.5">
      <c r="A56" s="175" t="s">
        <v>137</v>
      </c>
      <c r="B56" s="176" t="s">
        <v>372</v>
      </c>
      <c r="C56" s="177" t="s">
        <v>373</v>
      </c>
      <c r="D56" s="178"/>
      <c r="E56" s="179"/>
      <c r="F56" s="179"/>
      <c r="G56" s="179"/>
      <c r="H56" s="180"/>
      <c r="I56" s="179"/>
      <c r="J56" s="180"/>
      <c r="K56" s="179"/>
      <c r="L56" s="180"/>
    </row>
    <row r="57" spans="1:12">
      <c r="A57" s="153" t="s">
        <v>137</v>
      </c>
      <c r="B57" s="85" t="s">
        <v>23</v>
      </c>
      <c r="C57" s="97" t="s">
        <v>138</v>
      </c>
      <c r="D57" s="154" t="s">
        <v>113</v>
      </c>
      <c r="G57" s="155">
        <v>0.30719999999999997</v>
      </c>
      <c r="L57" s="156">
        <v>155.06</v>
      </c>
    </row>
    <row r="58" spans="1:12">
      <c r="A58" s="153" t="s">
        <v>137</v>
      </c>
      <c r="B58" s="85" t="s">
        <v>377</v>
      </c>
      <c r="C58" s="97" t="s">
        <v>378</v>
      </c>
      <c r="D58" s="154" t="s">
        <v>113</v>
      </c>
      <c r="E58" s="155">
        <v>0.16</v>
      </c>
      <c r="F58" s="155">
        <v>1.2</v>
      </c>
      <c r="G58" s="155">
        <v>0.15359999999999999</v>
      </c>
      <c r="J58" s="156">
        <v>510.44</v>
      </c>
      <c r="L58" s="156">
        <v>78.400000000000006</v>
      </c>
    </row>
    <row r="59" spans="1:12">
      <c r="A59" s="153" t="s">
        <v>137</v>
      </c>
      <c r="B59" s="85" t="s">
        <v>379</v>
      </c>
      <c r="C59" s="97" t="s">
        <v>380</v>
      </c>
      <c r="D59" s="154" t="s">
        <v>113</v>
      </c>
      <c r="E59" s="155">
        <v>0.16</v>
      </c>
      <c r="F59" s="155">
        <v>1.2</v>
      </c>
      <c r="G59" s="155">
        <v>0.15359999999999999</v>
      </c>
      <c r="J59" s="156">
        <v>499.1</v>
      </c>
      <c r="L59" s="156">
        <v>76.66</v>
      </c>
    </row>
    <row r="60" spans="1:12">
      <c r="A60" s="153" t="s">
        <v>137</v>
      </c>
      <c r="B60" s="85" t="s">
        <v>24</v>
      </c>
      <c r="C60" s="97" t="s">
        <v>141</v>
      </c>
      <c r="D60" s="154"/>
    </row>
    <row r="61" spans="1:12">
      <c r="A61" s="153" t="s">
        <v>137</v>
      </c>
      <c r="B61" s="85" t="s">
        <v>137</v>
      </c>
      <c r="C61" s="97" t="s">
        <v>142</v>
      </c>
      <c r="D61" s="154" t="s">
        <v>113</v>
      </c>
    </row>
    <row r="62" spans="1:12">
      <c r="A62" s="153" t="s">
        <v>137</v>
      </c>
      <c r="B62" s="85" t="s">
        <v>35</v>
      </c>
      <c r="C62" s="97" t="s">
        <v>143</v>
      </c>
      <c r="D62" s="154"/>
    </row>
    <row r="63" spans="1:12">
      <c r="A63" s="157"/>
      <c r="B63" s="158"/>
      <c r="C63" s="159" t="s">
        <v>144</v>
      </c>
      <c r="D63" s="145"/>
      <c r="E63" s="145"/>
      <c r="F63" s="145"/>
      <c r="G63" s="160"/>
      <c r="H63" s="161"/>
      <c r="I63" s="160"/>
      <c r="J63" s="161"/>
      <c r="K63" s="160"/>
      <c r="L63" s="162">
        <v>155.06</v>
      </c>
    </row>
    <row r="64" spans="1:12">
      <c r="A64" s="153" t="s">
        <v>137</v>
      </c>
      <c r="B64" s="85" t="s">
        <v>137</v>
      </c>
      <c r="C64" s="97" t="s">
        <v>145</v>
      </c>
      <c r="D64" s="154"/>
      <c r="L64" s="156">
        <v>155.06</v>
      </c>
    </row>
    <row r="65" spans="1:12" ht="38.25">
      <c r="A65" s="153" t="s">
        <v>137</v>
      </c>
      <c r="B65" s="85" t="s">
        <v>374</v>
      </c>
      <c r="C65" s="97" t="s">
        <v>375</v>
      </c>
      <c r="D65" s="154">
        <v>74</v>
      </c>
      <c r="F65" s="155">
        <v>74</v>
      </c>
      <c r="L65" s="156">
        <v>114.74</v>
      </c>
    </row>
    <row r="66" spans="1:12" ht="38.25">
      <c r="A66" s="153" t="s">
        <v>137</v>
      </c>
      <c r="B66" s="85" t="s">
        <v>376</v>
      </c>
      <c r="C66" s="97" t="s">
        <v>375</v>
      </c>
      <c r="D66" s="154">
        <v>36</v>
      </c>
      <c r="F66" s="155">
        <v>36</v>
      </c>
      <c r="L66" s="156">
        <v>55.82</v>
      </c>
    </row>
    <row r="67" spans="1:12">
      <c r="A67" s="157"/>
      <c r="B67" s="158"/>
      <c r="C67" s="159" t="s">
        <v>149</v>
      </c>
      <c r="D67" s="145"/>
      <c r="E67" s="145"/>
      <c r="F67" s="145"/>
      <c r="G67" s="160"/>
      <c r="H67" s="161"/>
      <c r="I67" s="160"/>
      <c r="J67" s="162">
        <v>407.03</v>
      </c>
      <c r="K67" s="160"/>
      <c r="L67" s="162">
        <v>325.62</v>
      </c>
    </row>
    <row r="68" spans="1:12">
      <c r="C68" s="165" t="s">
        <v>386</v>
      </c>
      <c r="D68" s="166"/>
      <c r="E68" s="166"/>
      <c r="F68" s="166"/>
      <c r="G68" s="166"/>
      <c r="H68" s="166"/>
      <c r="I68" s="166"/>
      <c r="L68" s="167">
        <v>552.41999999999996</v>
      </c>
    </row>
    <row r="69" spans="1:12">
      <c r="C69" s="168" t="s">
        <v>213</v>
      </c>
      <c r="D69" s="169"/>
      <c r="E69" s="169"/>
      <c r="F69" s="169"/>
      <c r="G69" s="169"/>
    </row>
    <row r="70" spans="1:12">
      <c r="C70" s="170" t="s">
        <v>214</v>
      </c>
      <c r="D70" s="171"/>
      <c r="E70" s="171"/>
      <c r="F70" s="171"/>
      <c r="G70" s="171"/>
      <c r="H70" s="171"/>
      <c r="I70" s="171"/>
      <c r="L70" s="99">
        <v>552.41999999999996</v>
      </c>
    </row>
    <row r="71" spans="1:12">
      <c r="C71" s="170" t="s">
        <v>215</v>
      </c>
      <c r="D71" s="171"/>
      <c r="E71" s="171"/>
      <c r="F71" s="171"/>
      <c r="G71" s="171"/>
      <c r="H71" s="171"/>
      <c r="I71" s="171"/>
    </row>
    <row r="72" spans="1:12">
      <c r="C72" s="170" t="s">
        <v>216</v>
      </c>
      <c r="D72" s="171"/>
      <c r="E72" s="171"/>
      <c r="F72" s="171"/>
      <c r="G72" s="171"/>
      <c r="H72" s="171"/>
      <c r="I72" s="171"/>
    </row>
    <row r="73" spans="1:12">
      <c r="C73" s="170" t="s">
        <v>217</v>
      </c>
      <c r="D73" s="171"/>
      <c r="E73" s="171"/>
      <c r="F73" s="171"/>
      <c r="G73" s="171"/>
      <c r="H73" s="171"/>
      <c r="I73" s="171"/>
    </row>
    <row r="74" spans="1:12">
      <c r="C74" s="170" t="s">
        <v>218</v>
      </c>
      <c r="D74" s="171"/>
      <c r="E74" s="171"/>
      <c r="F74" s="171"/>
      <c r="G74" s="171"/>
      <c r="H74" s="171"/>
      <c r="I74" s="171"/>
    </row>
    <row r="75" spans="1:12">
      <c r="C75" s="170" t="s">
        <v>219</v>
      </c>
      <c r="D75" s="171"/>
      <c r="E75" s="171"/>
      <c r="F75" s="171"/>
      <c r="G75" s="171"/>
      <c r="L75" s="156">
        <v>552.41999999999996</v>
      </c>
    </row>
    <row r="76" spans="1:12">
      <c r="C76" s="170" t="s">
        <v>220</v>
      </c>
      <c r="D76" s="171"/>
      <c r="E76" s="171"/>
      <c r="F76" s="171"/>
      <c r="G76" s="171"/>
      <c r="L76" s="156">
        <v>408.79</v>
      </c>
    </row>
    <row r="77" spans="1:12">
      <c r="C77" s="170" t="s">
        <v>221</v>
      </c>
      <c r="D77" s="171"/>
      <c r="E77" s="171"/>
      <c r="F77" s="171"/>
      <c r="G77" s="171"/>
      <c r="L77" s="156">
        <v>198.87</v>
      </c>
    </row>
    <row r="78" spans="1:12">
      <c r="C78" s="170" t="s">
        <v>222</v>
      </c>
      <c r="D78" s="171"/>
      <c r="E78" s="171"/>
      <c r="F78" s="171"/>
      <c r="G78" s="171"/>
      <c r="L78" s="156"/>
    </row>
    <row r="79" spans="1:12">
      <c r="C79" s="170" t="s">
        <v>223</v>
      </c>
      <c r="D79" s="171"/>
      <c r="E79" s="171"/>
      <c r="F79" s="171"/>
      <c r="G79" s="171"/>
      <c r="L79" s="156">
        <v>1160.08</v>
      </c>
    </row>
    <row r="80" spans="1:12">
      <c r="C80" s="165" t="s">
        <v>387</v>
      </c>
      <c r="D80" s="166"/>
      <c r="E80" s="166"/>
      <c r="F80" s="166"/>
      <c r="G80" s="166"/>
      <c r="H80" s="166"/>
      <c r="I80" s="166"/>
      <c r="L80" s="167">
        <v>1160.08</v>
      </c>
    </row>
    <row r="81" spans="1:12">
      <c r="C81" s="168" t="s">
        <v>225</v>
      </c>
      <c r="D81" s="169"/>
      <c r="E81" s="169"/>
      <c r="F81" s="169"/>
      <c r="G81" s="169"/>
    </row>
    <row r="82" spans="1:12">
      <c r="C82" s="170" t="s">
        <v>226</v>
      </c>
      <c r="D82" s="171"/>
      <c r="E82" s="171"/>
      <c r="F82" s="171"/>
      <c r="G82" s="171"/>
      <c r="L82" s="156"/>
    </row>
    <row r="83" spans="1:12">
      <c r="C83" s="170" t="s">
        <v>227</v>
      </c>
      <c r="D83" s="171"/>
      <c r="E83" s="171"/>
      <c r="F83" s="171"/>
      <c r="G83" s="171"/>
      <c r="L83" s="156"/>
    </row>
    <row r="84" spans="1:12">
      <c r="C84" s="170" t="s">
        <v>228</v>
      </c>
      <c r="D84" s="171"/>
      <c r="E84" s="171"/>
      <c r="F84" s="171"/>
      <c r="G84" s="155">
        <v>1.0944</v>
      </c>
    </row>
    <row r="85" spans="1:12">
      <c r="C85" s="170" t="s">
        <v>229</v>
      </c>
      <c r="D85" s="171"/>
      <c r="E85" s="171"/>
      <c r="F85" s="171"/>
      <c r="G85" s="155"/>
    </row>
    <row r="86" spans="1:12">
      <c r="A86" s="157"/>
      <c r="B86" s="158"/>
      <c r="C86" s="159" t="s">
        <v>337</v>
      </c>
      <c r="D86" s="145"/>
      <c r="E86" s="145"/>
      <c r="F86" s="145"/>
      <c r="G86" s="145"/>
      <c r="H86" s="161"/>
      <c r="I86" s="160"/>
      <c r="J86" s="161"/>
      <c r="K86" s="160"/>
      <c r="L86" s="161"/>
    </row>
    <row r="88" spans="1:12">
      <c r="C88" s="165" t="s">
        <v>338</v>
      </c>
      <c r="D88" s="166"/>
      <c r="E88" s="166"/>
      <c r="F88" s="166"/>
      <c r="G88" s="166"/>
      <c r="L88" s="167">
        <v>0</v>
      </c>
    </row>
    <row r="89" spans="1:12">
      <c r="C89" s="168" t="s">
        <v>339</v>
      </c>
      <c r="D89" s="169"/>
      <c r="E89" s="169"/>
      <c r="F89" s="169"/>
      <c r="G89" s="169"/>
      <c r="H89" s="169"/>
      <c r="I89" s="169"/>
    </row>
    <row r="90" spans="1:12">
      <c r="C90" s="170" t="s">
        <v>340</v>
      </c>
      <c r="D90" s="171"/>
      <c r="E90" s="171"/>
      <c r="F90" s="171"/>
      <c r="G90" s="171"/>
      <c r="L90" s="156"/>
    </row>
    <row r="91" spans="1:12">
      <c r="C91" s="168" t="s">
        <v>213</v>
      </c>
      <c r="D91" s="169"/>
      <c r="E91" s="169"/>
      <c r="F91" s="169"/>
      <c r="G91" s="169"/>
    </row>
    <row r="92" spans="1:12">
      <c r="C92" s="170" t="s">
        <v>214</v>
      </c>
      <c r="D92" s="171"/>
      <c r="E92" s="171"/>
      <c r="F92" s="171"/>
      <c r="G92" s="171"/>
      <c r="H92" s="171"/>
      <c r="I92" s="171"/>
    </row>
    <row r="93" spans="1:12">
      <c r="C93" s="170" t="s">
        <v>215</v>
      </c>
      <c r="D93" s="171"/>
      <c r="E93" s="171"/>
      <c r="F93" s="171"/>
      <c r="G93" s="171"/>
      <c r="H93" s="171"/>
      <c r="I93" s="171"/>
    </row>
    <row r="94" spans="1:12">
      <c r="C94" s="170" t="s">
        <v>216</v>
      </c>
      <c r="D94" s="171"/>
      <c r="E94" s="171"/>
      <c r="F94" s="171"/>
      <c r="G94" s="171"/>
      <c r="H94" s="171"/>
      <c r="I94" s="171"/>
    </row>
    <row r="95" spans="1:12">
      <c r="C95" s="170" t="s">
        <v>217</v>
      </c>
      <c r="D95" s="171"/>
      <c r="E95" s="171"/>
      <c r="F95" s="171"/>
      <c r="G95" s="171"/>
      <c r="H95" s="171"/>
      <c r="I95" s="171"/>
    </row>
    <row r="96" spans="1:12">
      <c r="C96" s="170" t="s">
        <v>218</v>
      </c>
      <c r="D96" s="171"/>
      <c r="E96" s="171"/>
      <c r="F96" s="171"/>
      <c r="G96" s="171"/>
      <c r="H96" s="171"/>
      <c r="I96" s="171"/>
    </row>
    <row r="97" spans="3:12">
      <c r="C97" s="170" t="s">
        <v>341</v>
      </c>
      <c r="D97" s="171"/>
      <c r="E97" s="171"/>
      <c r="F97" s="171"/>
      <c r="G97" s="171"/>
      <c r="L97" s="156">
        <v>0</v>
      </c>
    </row>
    <row r="98" spans="3:12">
      <c r="C98" s="170" t="s">
        <v>342</v>
      </c>
      <c r="D98" s="171"/>
      <c r="E98" s="171"/>
      <c r="F98" s="171"/>
      <c r="G98" s="171"/>
      <c r="L98" s="156">
        <v>0</v>
      </c>
    </row>
    <row r="99" spans="3:12">
      <c r="C99" s="170" t="s">
        <v>343</v>
      </c>
      <c r="D99" s="171"/>
      <c r="E99" s="171"/>
      <c r="F99" s="171"/>
      <c r="G99" s="171"/>
      <c r="L99" s="156">
        <v>0</v>
      </c>
    </row>
    <row r="101" spans="3:12">
      <c r="C101" s="165" t="s">
        <v>344</v>
      </c>
      <c r="D101" s="166"/>
      <c r="E101" s="166"/>
      <c r="F101" s="166"/>
      <c r="G101" s="166"/>
      <c r="L101" s="167">
        <v>0</v>
      </c>
    </row>
    <row r="102" spans="3:12">
      <c r="C102" s="168" t="s">
        <v>339</v>
      </c>
      <c r="D102" s="169"/>
      <c r="E102" s="169"/>
      <c r="F102" s="169"/>
      <c r="G102" s="169"/>
      <c r="H102" s="169"/>
      <c r="I102" s="169"/>
    </row>
    <row r="103" spans="3:12">
      <c r="C103" s="170" t="s">
        <v>340</v>
      </c>
      <c r="D103" s="171"/>
      <c r="E103" s="171"/>
      <c r="F103" s="171"/>
      <c r="G103" s="171"/>
      <c r="L103" s="156"/>
    </row>
    <row r="104" spans="3:12">
      <c r="C104" s="168" t="s">
        <v>213</v>
      </c>
      <c r="D104" s="169"/>
      <c r="E104" s="169"/>
      <c r="F104" s="169"/>
      <c r="G104" s="169"/>
    </row>
    <row r="105" spans="3:12">
      <c r="C105" s="170" t="s">
        <v>214</v>
      </c>
      <c r="D105" s="171"/>
      <c r="E105" s="171"/>
      <c r="F105" s="171"/>
      <c r="G105" s="171"/>
      <c r="H105" s="171"/>
      <c r="I105" s="171"/>
    </row>
    <row r="106" spans="3:12">
      <c r="C106" s="170" t="s">
        <v>215</v>
      </c>
      <c r="D106" s="171"/>
      <c r="E106" s="171"/>
      <c r="F106" s="171"/>
      <c r="G106" s="171"/>
      <c r="H106" s="171"/>
      <c r="I106" s="171"/>
    </row>
    <row r="107" spans="3:12">
      <c r="C107" s="170" t="s">
        <v>216</v>
      </c>
      <c r="D107" s="171"/>
      <c r="E107" s="171"/>
      <c r="F107" s="171"/>
      <c r="G107" s="171"/>
      <c r="H107" s="171"/>
      <c r="I107" s="171"/>
    </row>
    <row r="108" spans="3:12">
      <c r="C108" s="170" t="s">
        <v>217</v>
      </c>
      <c r="D108" s="171"/>
      <c r="E108" s="171"/>
      <c r="F108" s="171"/>
      <c r="G108" s="171"/>
      <c r="H108" s="171"/>
      <c r="I108" s="171"/>
    </row>
    <row r="109" spans="3:12">
      <c r="C109" s="170" t="s">
        <v>218</v>
      </c>
      <c r="D109" s="171"/>
      <c r="E109" s="171"/>
      <c r="F109" s="171"/>
      <c r="G109" s="171"/>
      <c r="H109" s="171"/>
      <c r="I109" s="171"/>
    </row>
    <row r="110" spans="3:12">
      <c r="C110" s="170" t="s">
        <v>341</v>
      </c>
      <c r="D110" s="171"/>
      <c r="E110" s="171"/>
      <c r="F110" s="171"/>
      <c r="G110" s="171"/>
      <c r="L110" s="156">
        <v>0</v>
      </c>
    </row>
    <row r="111" spans="3:12">
      <c r="C111" s="170" t="s">
        <v>342</v>
      </c>
      <c r="D111" s="171"/>
      <c r="E111" s="171"/>
      <c r="F111" s="171"/>
      <c r="G111" s="171"/>
      <c r="L111" s="156">
        <v>0</v>
      </c>
    </row>
    <row r="112" spans="3:12">
      <c r="C112" s="170" t="s">
        <v>343</v>
      </c>
      <c r="D112" s="171"/>
      <c r="E112" s="171"/>
      <c r="F112" s="171"/>
      <c r="G112" s="171"/>
      <c r="L112" s="156">
        <v>0</v>
      </c>
    </row>
    <row r="114" spans="3:12">
      <c r="C114" s="165" t="s">
        <v>345</v>
      </c>
      <c r="D114" s="166"/>
      <c r="E114" s="166"/>
      <c r="F114" s="166"/>
      <c r="G114" s="166"/>
      <c r="L114" s="167"/>
    </row>
  </sheetData>
  <mergeCells count="90">
    <mergeCell ref="C109:I109"/>
    <mergeCell ref="C110:G110"/>
    <mergeCell ref="C111:G111"/>
    <mergeCell ref="C112:G112"/>
    <mergeCell ref="C114:G114"/>
    <mergeCell ref="C103:G103"/>
    <mergeCell ref="C104:G104"/>
    <mergeCell ref="C105:I105"/>
    <mergeCell ref="C106:I106"/>
    <mergeCell ref="C107:I107"/>
    <mergeCell ref="C108:I108"/>
    <mergeCell ref="C96:I96"/>
    <mergeCell ref="C97:G97"/>
    <mergeCell ref="C98:G98"/>
    <mergeCell ref="C99:G99"/>
    <mergeCell ref="C101:G101"/>
    <mergeCell ref="C102:I102"/>
    <mergeCell ref="C90:G90"/>
    <mergeCell ref="C91:G91"/>
    <mergeCell ref="C92:I92"/>
    <mergeCell ref="C93:I93"/>
    <mergeCell ref="C94:I94"/>
    <mergeCell ref="C95:I95"/>
    <mergeCell ref="C83:G83"/>
    <mergeCell ref="C84:F84"/>
    <mergeCell ref="C85:F85"/>
    <mergeCell ref="C86:G86"/>
    <mergeCell ref="C88:G88"/>
    <mergeCell ref="C89:I89"/>
    <mergeCell ref="C77:G77"/>
    <mergeCell ref="C78:G78"/>
    <mergeCell ref="C79:G79"/>
    <mergeCell ref="C80:I80"/>
    <mergeCell ref="C81:G81"/>
    <mergeCell ref="C82:G82"/>
    <mergeCell ref="C71:I71"/>
    <mergeCell ref="C72:I72"/>
    <mergeCell ref="C73:I73"/>
    <mergeCell ref="C74:I74"/>
    <mergeCell ref="C75:G75"/>
    <mergeCell ref="C76:G76"/>
    <mergeCell ref="C53:F53"/>
    <mergeCell ref="C63:F63"/>
    <mergeCell ref="C67:F67"/>
    <mergeCell ref="C68:I68"/>
    <mergeCell ref="C69:G69"/>
    <mergeCell ref="C70:I70"/>
    <mergeCell ref="C39:L39"/>
    <mergeCell ref="C49:F49"/>
    <mergeCell ref="H36:L36"/>
    <mergeCell ref="G30:I30"/>
    <mergeCell ref="J30:K30"/>
    <mergeCell ref="J31:K31"/>
    <mergeCell ref="J32:K32"/>
    <mergeCell ref="J33:K33"/>
    <mergeCell ref="A36:A37"/>
    <mergeCell ref="B36:B37"/>
    <mergeCell ref="C36:C37"/>
    <mergeCell ref="D36:D37"/>
    <mergeCell ref="E36:G36"/>
    <mergeCell ref="A20:L20"/>
    <mergeCell ref="C24:L24"/>
    <mergeCell ref="C25:L25"/>
    <mergeCell ref="E27:L27"/>
    <mergeCell ref="G29:I29"/>
    <mergeCell ref="J29:K29"/>
    <mergeCell ref="A11:L11"/>
    <mergeCell ref="A13:L13"/>
    <mergeCell ref="A14:L14"/>
    <mergeCell ref="B16:K16"/>
    <mergeCell ref="A17:L17"/>
    <mergeCell ref="A19:L19"/>
    <mergeCell ref="A7:E7"/>
    <mergeCell ref="F7:L7"/>
    <mergeCell ref="A8:E8"/>
    <mergeCell ref="F8:L8"/>
    <mergeCell ref="M9:V9"/>
    <mergeCell ref="A10:L10"/>
    <mergeCell ref="A4:E4"/>
    <mergeCell ref="F4:L4"/>
    <mergeCell ref="A5:E5"/>
    <mergeCell ref="F5:L5"/>
    <mergeCell ref="A6:E6"/>
    <mergeCell ref="F6:L6"/>
    <mergeCell ref="A1:E1"/>
    <mergeCell ref="F1:L1"/>
    <mergeCell ref="A2:E2"/>
    <mergeCell ref="F2:L2"/>
    <mergeCell ref="A3:E3"/>
    <mergeCell ref="F3:L3"/>
  </mergeCells>
  <pageMargins left="0.39370078740157483" right="0.31496062992125984" top="0.78740157480314965" bottom="0.31496062992125984" header="0.47244094488188981" footer="0.19685039370078741"/>
  <pageSetup paperSize="9" orientation="portrait" r:id="rId1"/>
  <headerFooter>
    <oddHeader>&amp;L&amp;"Arial Cyr,курсив"&amp;8Estimate 2.0&amp;R&amp;"Arial Cyr,курсив"&amp;8Приказ Минстроя РФ от 04.08.20 № 421</oddHeader>
    <oddFooter>&amp;R&amp;"Arial Cyr,полужирный"&amp;10&amp;P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СССР</vt:lpstr>
      <vt:lpstr>СМР</vt:lpstr>
      <vt:lpstr>Благ</vt:lpstr>
      <vt:lpstr>ПНР</vt:lpstr>
      <vt:lpstr>Благ!Заголовки_для_печати</vt:lpstr>
      <vt:lpstr>ПНР!Заголовки_для_печати</vt:lpstr>
      <vt:lpstr>СМР!Заголовки_для_печати</vt:lpstr>
      <vt:lpstr>СССР!Заголовки_для_печати</vt:lpstr>
      <vt:lpstr>Благ!Область_печати</vt:lpstr>
      <vt:lpstr>ПНР!Область_печати</vt:lpstr>
      <vt:lpstr>СМР!Область_печати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Вячеслав</cp:lastModifiedBy>
  <cp:lastPrinted>2024-05-06T07:41:20Z</cp:lastPrinted>
  <dcterms:created xsi:type="dcterms:W3CDTF">1998-06-28T10:39:47Z</dcterms:created>
  <dcterms:modified xsi:type="dcterms:W3CDTF">2025-08-11T18:31:27Z</dcterms:modified>
</cp:coreProperties>
</file>